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清单" sheetId="1" r:id="rId1"/>
    <sheet name="汇总表" sheetId="3" r:id="rId2"/>
  </sheets>
  <definedNames>
    <definedName name="_xlnm._FilterDatabase" localSheetId="0" hidden="1">项目清单!$4:$53</definedName>
    <definedName name="_xlnm.Print_Area" localSheetId="0">项目清单!$A$1:$Q$53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<sst xmlns="http://schemas.openxmlformats.org/spreadsheetml/2006/main" count="510" uniqueCount="267">
  <si>
    <t>林芝市朗县2024年巩固拓展脱贫攻坚成果同乡村振兴有效衔接资金项目计划表</t>
  </si>
  <si>
    <t>制表单位：朗县乡村振兴局                                                                                                                                               单位：万元                                                                                                                                                     制表时间：2023年10月22日</t>
  </si>
  <si>
    <t>序号</t>
  </si>
  <si>
    <t>地市县区</t>
  </si>
  <si>
    <t>项目名称</t>
  </si>
  <si>
    <t>项目地点</t>
  </si>
  <si>
    <t>项目建设内容
（项目总体情况：可行性、必要性、经营性项目主体)</t>
  </si>
  <si>
    <t>项目性质
（新建/续建）</t>
  </si>
  <si>
    <t>资金情况（万元）</t>
  </si>
  <si>
    <t>责任单位</t>
  </si>
  <si>
    <t>效益分析</t>
  </si>
  <si>
    <t>前期工作情况</t>
  </si>
  <si>
    <t>是否为三年滚动类项目</t>
  </si>
  <si>
    <t>备注（庭院经济、旅游产业基础的和美乡村等）</t>
  </si>
  <si>
    <t>说明</t>
  </si>
  <si>
    <t>备注</t>
  </si>
  <si>
    <t>总投资</t>
  </si>
  <si>
    <t>国家投资</t>
  </si>
  <si>
    <t>群众自筹</t>
  </si>
  <si>
    <t>发放劳务报酬</t>
  </si>
  <si>
    <t>其他</t>
  </si>
  <si>
    <t>朗县</t>
  </si>
  <si>
    <t>一、乡村特色产业类（含产业基础设施配套）</t>
  </si>
  <si>
    <t>林芝市朗县屠宰场建设项目</t>
  </si>
  <si>
    <t>堆村</t>
  </si>
  <si>
    <r>
      <rPr>
        <b/>
        <sz val="12"/>
        <rFont val="宋体"/>
        <charset val="134"/>
        <scheme val="major"/>
      </rPr>
      <t>建设内容：</t>
    </r>
    <r>
      <rPr>
        <sz val="12"/>
        <rFont val="宋体"/>
        <charset val="134"/>
        <scheme val="major"/>
      </rPr>
      <t xml:space="preserve">新建屠宰车间（牛）840㎡、屠宰车间（猪）1140㎡，无害化处理间150.66㎡、污水处理设备间371.8㎡、公共卫生间等基础设施，给排水、电气、围墙、等附属设施，以及购置屠宰相关设施设备。
</t>
    </r>
    <r>
      <rPr>
        <b/>
        <sz val="12"/>
        <rFont val="宋体"/>
        <charset val="134"/>
        <scheme val="major"/>
      </rPr>
      <t>可行性必要性：</t>
    </r>
    <r>
      <rPr>
        <sz val="12"/>
        <rFont val="宋体"/>
        <charset val="134"/>
        <scheme val="major"/>
      </rPr>
      <t xml:space="preserve">目前朗县县域内没有屠宰场，为了完善畜产品产业链，朗县已建设完成食品加工厂，计划年承接订单量猪2万头、牛2千头以上，屠宰场作为链接上游养殖业和下游食品供应端的枢纽，具有重要意义。目前于自治区农业农村厅沟通，确定我县可以办理屠宰许可，不仅可以提高农牧民群众养殖积极性，同时可以满足县域内群众的鲜肉需求。
</t>
    </r>
    <r>
      <rPr>
        <b/>
        <sz val="12"/>
        <rFont val="宋体"/>
        <charset val="134"/>
        <scheme val="major"/>
      </rPr>
      <t>经营主体：</t>
    </r>
    <r>
      <rPr>
        <sz val="12"/>
        <rFont val="宋体"/>
        <charset val="134"/>
        <scheme val="major"/>
      </rPr>
      <t>企业</t>
    </r>
  </si>
  <si>
    <t>新建</t>
  </si>
  <si>
    <t>朗县农业农村局</t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</si>
  <si>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通过该项目的实施能够改变产业结构，提高反季节出栏，进一步壮大本地的养殖产业，刺激鲜肉消费市场，拓宽群众的增收渠道，带动当地群众实现增收。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每年屠宰藏猪20000只以上和牦牛2000头以上，可以扩大朗县畜产品产业规模，完善畜产品深加工产业链条，年经济效益可达300余万元。</t>
    </r>
  </si>
  <si>
    <t>正在编制设计方案</t>
  </si>
  <si>
    <t>否</t>
  </si>
  <si>
    <t>示范引领村</t>
  </si>
  <si>
    <t>本次拟增报项目</t>
  </si>
  <si>
    <t>朗县嘎贡景区发展旅游富民产业道路提升改造工程</t>
  </si>
  <si>
    <t>嘎贡村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</si>
  <si>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新建主道路硬化17385.96㎡（包括4米宽硬化道路，转弯处道路硬化加宽，道路总长3851.74m。错车道700平米（道路每200m设置一处错车道40㎡，共18处），新建波形安全护栏3300m，盖板涵20m，新建挡土墙8500㎥，土石方1项，道路交安工程1项，等内容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该村为旅游节点村，我县通过政府贷款的形式投资6500万元建设该村，目前资金已到位，该项目为该村配套修建旅游道路。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嘎贡村村委会</t>
    </r>
  </si>
  <si>
    <t>朗县乡村振兴局</t>
  </si>
  <si>
    <t>通过项目的实施，可以改善群众出行条件，为文旅融合进一步做大做强奠定基础，充分发挥该村的资源优势。</t>
  </si>
  <si>
    <t>是</t>
  </si>
  <si>
    <r>
      <rPr>
        <sz val="12"/>
        <color theme="1"/>
        <rFont val="宋体"/>
        <charset val="134"/>
        <scheme val="major"/>
      </rPr>
      <t>产业配套设施
重点帮扶村</t>
    </r>
    <r>
      <rPr>
        <b/>
        <sz val="12"/>
        <color indexed="8"/>
        <rFont val="宋体"/>
        <charset val="134"/>
        <scheme val="major"/>
      </rPr>
      <t xml:space="preserve">
旅游节点村</t>
    </r>
  </si>
  <si>
    <t>上次已报项目</t>
  </si>
  <si>
    <t>林芝市朗县辣椒育苗基地建设项目</t>
  </si>
  <si>
    <t>巴基塘</t>
  </si>
  <si>
    <r>
      <rPr>
        <b/>
        <sz val="12"/>
        <rFont val="宋体"/>
        <charset val="134"/>
        <scheme val="major"/>
      </rPr>
      <t>建设内容：</t>
    </r>
    <r>
      <rPr>
        <sz val="12"/>
        <rFont val="宋体"/>
        <charset val="134"/>
        <scheme val="major"/>
      </rPr>
      <t xml:space="preserve">朗县巴基塘打造辣椒育苗基地，建设智能玻璃育苗棚4座，每座1500㎡及设备购置，相关附属设施等。
</t>
    </r>
    <r>
      <rPr>
        <b/>
        <sz val="12"/>
        <rFont val="宋体"/>
        <charset val="134"/>
        <scheme val="major"/>
      </rPr>
      <t>可行性必要性：</t>
    </r>
    <r>
      <rPr>
        <sz val="12"/>
        <rFont val="宋体"/>
        <charset val="134"/>
        <scheme val="major"/>
      </rPr>
      <t xml:space="preserve">辣椒作为朗县主要经济作物，目前因为多年种植，产品质量下滑已非常明显，为了提高朗县辣椒产品品质，我县计划实施该项目，通过高标准培育环境，以科学化、规范化的育苗方式，不断提高朗县辣椒品质，保障朗县辣椒品牌。
</t>
    </r>
    <r>
      <rPr>
        <b/>
        <sz val="12"/>
        <rFont val="宋体"/>
        <charset val="134"/>
        <scheme val="major"/>
      </rPr>
      <t>经营主体：</t>
    </r>
    <r>
      <rPr>
        <sz val="12"/>
        <rFont val="宋体"/>
        <charset val="134"/>
        <scheme val="major"/>
      </rPr>
      <t>企业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</si>
  <si>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通过辣椒集中育苗，保证了辣椒提纯复壮，后期辣椒的长势、病虫害的防治、产量、群众对辣椒种植的积极性等提供了有效的帮助。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帮助沿江三镇群众1800户，通过种植辣椒增收年人均约2000元。</t>
    </r>
  </si>
  <si>
    <t>朗县拉多乡昌巴村牦牛养殖扩建项目</t>
  </si>
  <si>
    <t>昌巴村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</si>
  <si>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在朗县拉多乡昌巴村计划购买（3-5岁）母牦牛80头。村集体管理到户养殖的形式实施，资产确权至村集体。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目前，该村计划整村搬迁至仲达镇政府河对面，为保障群众搬迁后收入稳定，计划为该村实施牦牛养殖项目。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昌巴村村委会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</si>
  <si>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通过“牦牛养殖扩建项目”可进一步壮大本地的村集体经济，拓宽群众的增收渠道，带动群众增收。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通过项目实施能够带动当地群众95户372人实现户均增收600元。带动13户29名脱贫户实现户均增收1000元。每年产生的收益中60%归农户所有，20%上缴村集体，剩余20%作为滚动发展的储备金。</t>
    </r>
  </si>
  <si>
    <t>正在办理前置手续</t>
  </si>
  <si>
    <t>庭院经济</t>
  </si>
  <si>
    <t>重点帮扶村</t>
  </si>
  <si>
    <t>朗县登木乡登木村孜列组集体养殖项目</t>
  </si>
  <si>
    <t>登木村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</si>
  <si>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为朗县登木乡登木村孜列组购买3-5岁母牦牛100头、种牛10头及防疫药品等。由村集体直接管理运营。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该村由于海拔较高位置较为偏僻，其他产业项目难以发展，同时该村农牧民群众有悠久的养殖历史和娴熟的养殖技能，因此在考虑群众积极主动的意愿和草场承载力等多方因素后，认为该项目切实可行。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登木村村委会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</si>
  <si>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本项目的实施极大地推动了畜牧生产方式的转变，项目的示范带动，进一步加快养殖业的规模发展，推动产业化进程，延伸产业链条，为登木乡经济发展再上新台阶起到积极有效的作用。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通过项目实施能够实现年收入25万元。项目可以解决1名就业岗位，年工资6万元，收益60%归村集体，30%作为农户分红（包含脱贫户），10%作为脱贫户分红。</t>
    </r>
  </si>
  <si>
    <r>
      <rPr>
        <sz val="12"/>
        <rFont val="宋体"/>
        <charset val="134"/>
        <scheme val="major"/>
      </rPr>
      <t xml:space="preserve">重点帮扶村
</t>
    </r>
    <r>
      <rPr>
        <b/>
        <sz val="12"/>
        <rFont val="宋体"/>
        <charset val="134"/>
        <scheme val="major"/>
      </rPr>
      <t>产业聚集村</t>
    </r>
  </si>
  <si>
    <t>朗县朗镇托麦村犏牛养殖项目</t>
  </si>
  <si>
    <t>托麦村</t>
  </si>
  <si>
    <r>
      <rPr>
        <b/>
        <sz val="12"/>
        <color theme="1"/>
        <rFont val="宋体"/>
        <charset val="134"/>
        <scheme val="major"/>
      </rPr>
      <t>建设内容</t>
    </r>
    <r>
      <rPr>
        <sz val="12"/>
        <color theme="1"/>
        <rFont val="宋体"/>
        <charset val="134"/>
        <scheme val="major"/>
      </rPr>
      <t xml:space="preserve">：为朗县朗镇托麦村购买犏牛300头并实施经济杂交牛。村集体管理到户养殖的形式实施，资产确权至村集体。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该村规模较大，产业项目较为薄弱，农牧民群众人均纯收入较低，为进一步提高群众收入和村集体收入，计划实施该项目。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托麦村村委会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</si>
  <si>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项目以村集体管理到户养殖的形式实施，可以进一步提高群众积极性，拓宽增收渠道，提高收入水平。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该项目实施后预计每头牛为户约增收3500余元以上，充分带动全村169户644人。每年产生的收益中60%归农户所有，20%上缴村集体，剩余20%作为滚动发展的储备金。</t>
    </r>
  </si>
  <si>
    <t>朗县畜牧养殖产业建设配套设施建设项目</t>
  </si>
  <si>
    <t>森木村、如字村、崩达村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</si>
  <si>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在登木乡森木村、如字村、崩达村养殖点新建长8米、宽3.5米钢架桥3座。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森木村、如字村、崩达村均属于朗县登木乡管辖，登木乡作为朗县畜牧大乡，养殖业是群众的主要收入来源之一，目前这3个村到达放牧点距离较远，通过新建钢架桥能够明显缩短路程，节约放牧时间，节省劳动成本，提高群众积极性，间接帮助群众增收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</si>
  <si>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通过项目的实施能够方便群众生产生活，提升群众出行条件，节省群众生产劳作时间成本，为农牧民群众更好进行牲畜养殖及管理提供了便利。
</t>
    </r>
  </si>
  <si>
    <r>
      <rPr>
        <sz val="12"/>
        <color theme="1"/>
        <rFont val="宋体"/>
        <charset val="134"/>
        <scheme val="major"/>
      </rPr>
      <t>产业配套设施
重点帮扶村、</t>
    </r>
    <r>
      <rPr>
        <b/>
        <sz val="12"/>
        <color rgb="FF000000"/>
        <rFont val="宋体"/>
        <charset val="134"/>
        <scheme val="major"/>
      </rPr>
      <t xml:space="preserve">旅游节点村（森木村）
</t>
    </r>
    <r>
      <rPr>
        <sz val="12"/>
        <color theme="1"/>
        <rFont val="宋体"/>
        <charset val="134"/>
        <scheme val="major"/>
      </rPr>
      <t>示范引领村</t>
    </r>
    <r>
      <rPr>
        <b/>
        <sz val="12"/>
        <color rgb="FF000000"/>
        <rFont val="宋体"/>
        <charset val="134"/>
        <scheme val="major"/>
      </rPr>
      <t xml:space="preserve">、产业聚集村（如字村）
</t>
    </r>
    <r>
      <rPr>
        <sz val="12"/>
        <color theme="1"/>
        <rFont val="宋体"/>
        <charset val="134"/>
        <scheme val="major"/>
      </rPr>
      <t>重点帮扶村（崩达村）</t>
    </r>
  </si>
  <si>
    <t>朗县仲达镇堆许村藏鸡养殖扩建项目</t>
  </si>
  <si>
    <t>堆许村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</si>
  <si>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新建鸡蛋包装、存放间92.24平方米，饲料库92.24平方米，仔鸡舍75.64平方米，堆粪棚57.04平方米，孵化室50.84平方米等建设内容，以及改造原有鸡舍，总体给排水、电气等附属工程。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堆许村藏鸡养殖一期项目投资52万元，其中：产业扶贫“4+1”国家投资50万元，群众投工投劳2万元。藏鸡养殖二期项目由中央财政扶持壮大村集体经济投入50万元。截至目前藏鸡存栏2000余只。堆许村藏鸡养殖项目采取“村集体+贫困户+市场”的帮扶模式，以养殖、推广、销售为一体的经营管理模式，积极动员全村21户45名农户参与，带动群众脱贫致富。该项目产生的效益归属村集体，村集体按照73%的利润分红和27%的运转经费执行利润分配，同时按照不离乡不离土转移就业原则，优先安排贫困户参与就业，为全村贫困户提供轮流就业岗位4个，工资按照淡季月工资750元/人、旺季月工资按照1500元/人发放。由此可见该项目前景良好、收益明显，群众参与的积极性业较高，发展的意愿强烈，因此我县计划将该项目进一步扩大规模，带动更多群众增收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堆许村村委会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</si>
  <si>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该项目的实施充分发挥该村藏鸡养殖经验，为科学养殖提供基本保障。项目为集体经济项目，所产生的费用及收入全部归集体所有。对于本村困难家庭采取年终效益分红。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该项目实施后将进一步扩大堆许村藏鸡养殖场的规模，预计该扩建后年收益达到10万元。</t>
    </r>
  </si>
  <si>
    <t>朗发改〔2022〕284号</t>
  </si>
  <si>
    <t>朗县庭院经济种植项目</t>
  </si>
  <si>
    <t>朗镇、洞嘎镇</t>
  </si>
  <si>
    <r>
      <rPr>
        <b/>
        <sz val="12"/>
        <color theme="1"/>
        <rFont val="宋体"/>
        <charset val="134"/>
        <scheme val="major"/>
      </rPr>
      <t>建设内容</t>
    </r>
    <r>
      <rPr>
        <sz val="12"/>
        <color theme="1"/>
        <rFont val="宋体"/>
        <charset val="134"/>
        <scheme val="major"/>
      </rPr>
      <t xml:space="preserve">：在朗镇、洞嘎镇，覆盖17个收入较低的村庄，种植良种苹果、桃子、藏冬桃、藏花椒等经济林木约3万株。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该项目主要覆盖沿江三镇群众，针对苹果、藏冬桃等朗县传统种植水果，按照需求发放给群众，在帮助群众增收的同时，还能改善人居环境，提高生活质量。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</si>
  <si>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进一步发挥庭院经济林效益，改良我县水果树木品种，主推维纳斯黄金苹果、瑞雪苹果等品种，改善群众生产生活，提高群众收入。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 xml:space="preserve">进一步发挥庭院经济效益，改善群众生产生活，提高群众收入，预计每年庭院经济林为群众增收3000-5000元。收益全部归农户所有。
</t>
    </r>
  </si>
  <si>
    <t>朗县藏猪养殖项目</t>
  </si>
  <si>
    <t>朗县六乡镇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</si>
  <si>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朗县六个乡镇通过村集体管理，到户养殖方式养殖藏香猪，每户2至3头，购置2000头藏猪（一头40-50斤左右）。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朗县藏猪养殖沟口--热米沟建设项目，基本上实现标准化养殖基地的建设，通过繁育体系和快速育肥技术研究与应用等，提高生产性能，增加产品附加值，带动相关产业的发展，促进朗县特色产业发展和乡村振兴，提高项目区及成果辐射区农牧民生活水平和人均收入。为更好运营产业基地，大力推动朗县藏（生）猪养殖、销售渠道，我县通过招商引资形式将基地交有“湖北金林原种畜牧有限公司”运营管理，根据公司养殖模式及更加实际的融入市场经济，同时符合现代规模化猪场养殖要求，切实需要对热米沟养殖基地进行改扩建.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</si>
  <si>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项目以村集体管理到户养殖的形式实施，企业订单收购，可以进一步提高群众积极性，拓宽增收渠道，提高收入水平。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项目以村集体管理到户养殖模式实施，可以进一步提高群众的积极性，拓宽增收渠道，提高经济收入，每户可增加2000元至3000元经济收入。每年产生的收益中60%归农户所有，20%上缴村集体，剩余20%作为滚动发展的储备金。</t>
    </r>
  </si>
  <si>
    <t>朗县登木乡森木村久巴组牦牛集体养殖项目</t>
  </si>
  <si>
    <t>森木村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</si>
  <si>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购买牦牛100头等。由村集体直接管理运营。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该村由于海拔较高位置较为偏僻，其他产业项目难以发展，同时该村农牧民群众有悠久的养殖历史和娴熟的养殖技能，因此在考虑群众积极主动的意愿和草场承载力等多方因素后，认为该项目切实可行。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森木村村委会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</si>
  <si>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通过“牦牛养殖扩建项目”可进一步壮大本地的村集体经济，拓宽群众的增收渠道，带动群众增收。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通过项目实施能够带动当地群众30户150人实现户均增收1000元。项目可以解决1名就业岗位，年工资6万元，收益60%归村集体，30%作为农户分红（包含脱贫户），10%作为脱贫户分红。</t>
    </r>
  </si>
  <si>
    <r>
      <rPr>
        <sz val="12"/>
        <rFont val="宋体"/>
        <charset val="134"/>
        <scheme val="major"/>
      </rPr>
      <t>重点帮扶村</t>
    </r>
    <r>
      <rPr>
        <b/>
        <sz val="12"/>
        <rFont val="宋体"/>
        <charset val="134"/>
        <scheme val="major"/>
      </rPr>
      <t xml:space="preserve">
旅游节点村</t>
    </r>
  </si>
  <si>
    <t>朗县洞嘎镇嘎贡村牦牛集中养殖项目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</si>
  <si>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设计存栏200头，新建牛圈1411.02平方米，隔离牛舍99.63平方米，堆粪棚66.15平方米，无害化处理棚66.15平方米，消毒室43.59平方米，饲料库295.2平方米，以及总体给排水、电气等附属设施。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项目建设可示范带动项目区及周围地区发展牦牛养殖业，增加农牧民收入，同时可有效解决部分牧区剩余劳动力，为剩余劳动力提供就业机会。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嘎贡村村委会</t>
    </r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</si>
  <si>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该项目的实施能够提高牦牛出栏率，同时为发展牦牛经济杂交牛发展有利条件。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项目实施能够带动当地群众122户484人实现年人均增收600元，其中脱贫户52户211人，实现转移就业5人。</t>
    </r>
  </si>
  <si>
    <t>朗发改〔2022〕296号</t>
  </si>
  <si>
    <r>
      <rPr>
        <b/>
        <sz val="12"/>
        <rFont val="宋体"/>
        <charset val="134"/>
        <scheme val="major"/>
      </rPr>
      <t>朗发改〔2022〕296号</t>
    </r>
    <r>
      <rPr>
        <sz val="12"/>
        <rFont val="宋体"/>
        <charset val="134"/>
        <scheme val="major"/>
      </rPr>
      <t xml:space="preserve">
重点帮扶村
</t>
    </r>
    <r>
      <rPr>
        <b/>
        <sz val="12"/>
        <rFont val="宋体"/>
        <charset val="134"/>
        <scheme val="major"/>
      </rPr>
      <t>旅游节点村</t>
    </r>
  </si>
  <si>
    <t>塔布木碗农牧民专业合作社改扩建项目</t>
  </si>
  <si>
    <t>卓村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</si>
  <si>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>塔布木碗农牧民专业合作社原址上扩大重建。因最初修建时规模较小，所以布局上已经被限制。扩建要将原有的部分破旧房屋拆除，扩大现有规模。预计扩建后的面积在1500平方米左右，包括制作培训厂房、展示展览厅、办公室、原材料仓库、半成品仓库等。展示展览厅装饰装修后大概在100</t>
    </r>
    <r>
      <rPr>
        <sz val="12"/>
        <color rgb="FF000000"/>
        <rFont val="宋体"/>
        <charset val="134"/>
        <scheme val="major"/>
      </rPr>
      <t>㎡</t>
    </r>
    <r>
      <rPr>
        <sz val="12"/>
        <color theme="1"/>
        <rFont val="宋体"/>
        <charset val="134"/>
        <scheme val="major"/>
      </rPr>
      <t>、制作培训厂房200</t>
    </r>
    <r>
      <rPr>
        <sz val="12"/>
        <color rgb="FF000000"/>
        <rFont val="宋体"/>
        <charset val="134"/>
        <scheme val="major"/>
      </rPr>
      <t>㎡</t>
    </r>
    <r>
      <rPr>
        <sz val="12"/>
        <color theme="1"/>
        <rFont val="宋体"/>
        <charset val="134"/>
        <scheme val="major"/>
      </rPr>
      <t>、原材料仓库100</t>
    </r>
    <r>
      <rPr>
        <sz val="12"/>
        <color rgb="FF000000"/>
        <rFont val="宋体"/>
        <charset val="134"/>
        <scheme val="major"/>
      </rPr>
      <t>㎡</t>
    </r>
    <r>
      <rPr>
        <sz val="12"/>
        <color theme="1"/>
        <rFont val="宋体"/>
        <charset val="134"/>
        <scheme val="major"/>
      </rPr>
      <t>、半成品仓库100</t>
    </r>
    <r>
      <rPr>
        <sz val="12"/>
        <color rgb="FF000000"/>
        <rFont val="宋体"/>
        <charset val="134"/>
        <scheme val="major"/>
      </rPr>
      <t>㎡</t>
    </r>
    <r>
      <rPr>
        <sz val="12"/>
        <color theme="1"/>
        <rFont val="宋体"/>
        <charset val="134"/>
        <scheme val="major"/>
      </rPr>
      <t>，休闲区在600</t>
    </r>
    <r>
      <rPr>
        <sz val="12"/>
        <color rgb="FF000000"/>
        <rFont val="宋体"/>
        <charset val="134"/>
        <scheme val="major"/>
      </rPr>
      <t>㎡</t>
    </r>
    <r>
      <rPr>
        <sz val="12"/>
        <color theme="1"/>
        <rFont val="宋体"/>
        <charset val="134"/>
        <scheme val="major"/>
      </rPr>
      <t xml:space="preserve">左右。
</t>
    </r>
    <r>
      <rPr>
        <b/>
        <sz val="12"/>
        <color theme="1"/>
        <rFont val="宋体"/>
        <charset val="134"/>
        <scheme val="major"/>
      </rPr>
      <t>可行性必要性：</t>
    </r>
    <r>
      <rPr>
        <sz val="12"/>
        <color theme="1"/>
        <rFont val="宋体"/>
        <charset val="134"/>
        <scheme val="major"/>
      </rPr>
      <t xml:space="preserve">该合作社目前受困于较小的建设规模，在现有产能下不满足销售需求，无法进一步发展壮大，实施该项目一方面可以扩大合作社规模，提高产能、带动更多群众增收；另一方面可以扩大塔布木碗的影响力，发扬西藏民族传统文化。
</t>
    </r>
    <r>
      <rPr>
        <b/>
        <sz val="12"/>
        <color theme="1"/>
        <rFont val="宋体"/>
        <charset val="134"/>
        <scheme val="major"/>
      </rPr>
      <t>经营主体：</t>
    </r>
    <r>
      <rPr>
        <sz val="12"/>
        <color theme="1"/>
        <rFont val="宋体"/>
        <charset val="134"/>
        <scheme val="major"/>
      </rPr>
      <t>合作社</t>
    </r>
  </si>
  <si>
    <t>朗县退役军人事务局</t>
  </si>
  <si>
    <r>
      <rPr>
        <b/>
        <sz val="12"/>
        <color theme="1"/>
        <rFont val="宋体"/>
        <charset val="134"/>
        <scheme val="major"/>
      </rPr>
      <t>社会效益：</t>
    </r>
    <r>
      <rPr>
        <sz val="12"/>
        <color theme="1"/>
        <rFont val="宋体"/>
        <charset val="134"/>
        <scheme val="major"/>
      </rPr>
      <t xml:space="preserve">通过各类展示交流活动扩大塔布木碗的影响，打响木碗的品牌，提高知名度，传承藏木碗传统工艺，发扬西藏民族传统文化，并增加附加值，增加农民收入。
</t>
    </r>
    <r>
      <rPr>
        <b/>
        <sz val="12"/>
        <color theme="1"/>
        <rFont val="宋体"/>
        <charset val="134"/>
        <scheme val="major"/>
      </rPr>
      <t>经济效益：</t>
    </r>
    <r>
      <rPr>
        <sz val="12"/>
        <color theme="1"/>
        <rFont val="宋体"/>
        <charset val="134"/>
        <scheme val="major"/>
      </rPr>
      <t>每年组织技能培训农牧民达200人次，实现本合作社就业人员达15人左右，实现年收入10万以上。</t>
    </r>
  </si>
  <si>
    <r>
      <rPr>
        <sz val="12"/>
        <color theme="1"/>
        <rFont val="宋体"/>
        <charset val="134"/>
        <scheme val="major"/>
      </rPr>
      <t xml:space="preserve">产业配套设施
示范引领村
</t>
    </r>
    <r>
      <rPr>
        <b/>
        <sz val="12"/>
        <color theme="1"/>
        <rFont val="宋体"/>
        <charset val="134"/>
        <scheme val="major"/>
      </rPr>
      <t>旅游节点村
产业聚集村
退役军人项目</t>
    </r>
  </si>
  <si>
    <t>朗县拉多乡牦牛繁殖基地建设项目</t>
  </si>
  <si>
    <t>拉多乡</t>
  </si>
  <si>
    <t>新建牛舍总建筑面积2352平方米及附属工程。工程1项，坡形护栏工程300㎡。符合村民自身利益，具有较好的群众基础，社会支持度及配合度较高。</t>
  </si>
  <si>
    <t>朗县发改委</t>
  </si>
  <si>
    <t>通过实施该项目，将产生明显的社会效益、经济效益和环境效益</t>
  </si>
  <si>
    <t>已完成</t>
  </si>
  <si>
    <t>以工代赈项目</t>
  </si>
  <si>
    <t>二、巩固提升类（人居环境整治）</t>
  </si>
  <si>
    <t>朗县朗镇托麦村美丽宜居村建设项目（二期）</t>
  </si>
  <si>
    <t>朗镇托麦村</t>
  </si>
  <si>
    <r>
      <rPr>
        <sz val="12"/>
        <color theme="1"/>
        <rFont val="宋体"/>
        <charset val="134"/>
        <scheme val="minor"/>
      </rPr>
      <t>道路工程：主道路硬化3606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、入户道路硬化3894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、路面破损修复2190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、波形安全护栏200m、道路边沟1406m等。2、附属工程：蓄水池252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、垃圾分类收集点3处（每处8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）、场地清理1项、仿木安全栅栏1500m等。目前该项目2023年已投资1560万元，2024年计划投资616万元。</t>
    </r>
  </si>
  <si>
    <t>该村为2023年重点帮扶村，通过项目的实施能够带动全村171户582名农牧民群众（脱贫户33户87人）提高收入水平，推进宜居宜业和美乡村建设进程，大力改善人居环境，补齐村庄建设短板。</t>
  </si>
  <si>
    <t>朗发改〔2022〕310号</t>
  </si>
  <si>
    <r>
      <rPr>
        <sz val="12"/>
        <color theme="1"/>
        <rFont val="宋体"/>
        <charset val="134"/>
        <scheme val="minor"/>
      </rPr>
      <t xml:space="preserve">重点帮扶村
</t>
    </r>
    <r>
      <rPr>
        <b/>
        <sz val="12"/>
        <color theme="1"/>
        <rFont val="宋体"/>
        <charset val="134"/>
        <scheme val="minor"/>
      </rPr>
      <t>产业聚集村</t>
    </r>
  </si>
  <si>
    <t>朗县金东乡秀村美丽宜居村建设项目（二期）</t>
  </si>
  <si>
    <t>金东乡秀村</t>
  </si>
  <si>
    <t>1、道路工程：入组主干道波形安全护栏430m；入组主干道护坡402m；2、附属工程：11户设计供水工程385m；50立方蓄水池及取水设施；垃圾分类收集点1处，标识标牌等。目前该项目2023年已投资1500万元，2024年计划投资600万元。</t>
  </si>
  <si>
    <t>该村为2023年重点帮扶村，通过项目的实施能够带动全村107户302名农牧民群众（脱贫户6户8人）提高收入水平，推进宜居宜业和美乡村建设进程，大力改善人居环境，补齐村庄建设短板。</t>
  </si>
  <si>
    <t>朗发改〔2022〕329号</t>
  </si>
  <si>
    <t>旅游产业基础的和美乡村</t>
  </si>
  <si>
    <r>
      <rPr>
        <sz val="12"/>
        <color theme="1"/>
        <rFont val="宋体"/>
        <charset val="134"/>
        <scheme val="minor"/>
      </rPr>
      <t xml:space="preserve">重点帮扶村
</t>
    </r>
    <r>
      <rPr>
        <b/>
        <sz val="12"/>
        <color theme="1"/>
        <rFont val="宋体"/>
        <charset val="134"/>
        <scheme val="minor"/>
      </rPr>
      <t>旅游节点村</t>
    </r>
  </si>
  <si>
    <t>朗县仲达镇堆许村美丽宜居村建设项目（二期）</t>
  </si>
  <si>
    <t>仲达镇堆许村</t>
  </si>
  <si>
    <t>1、道路工程：新建2.5米宽550米土路；2、排水工程：4米长截水沟3处；3、附属工程：（1）场地平整、土石方清运15400m³等；（2）垃圾收集池1座200㎡；（3）打麦场200㎡等。目前该项目2023年已投资1626万元，2024年计划投资644万元。</t>
  </si>
  <si>
    <t>该村为2023年重点帮扶村，通过项目的实施能够带动全村67户210名农牧民群众（脱贫户21户45人）提高收入水平，推进宜居宜业和美乡村建设进程，大力改善人居环境，补齐村庄建设短板。</t>
  </si>
  <si>
    <t>朗发改〔2022〕308号</t>
  </si>
  <si>
    <t>朗县登木乡崩嘎村美丽宜居村建设项目（二期）</t>
  </si>
  <si>
    <t>登木乡崩嘎村</t>
  </si>
  <si>
    <r>
      <rPr>
        <sz val="12"/>
        <color theme="1"/>
        <rFont val="宋体"/>
        <charset val="134"/>
        <scheme val="minor"/>
      </rPr>
      <t>1.村内主干道硬化路面1260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；2.硬化路面边沟：365.99m；3.入户硬化路面：2106.5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；4.晾晒棚：90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；5.饲草房200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；6.人饮：给水6300m，取水口、沉砂池各1座等。目前该项目2023年已投资1624万元，2024年计划投资662万元。</t>
    </r>
  </si>
  <si>
    <t>该村为2023年重点帮扶村，通过项目的实施能够带动全村105户445名农牧民群众（脱贫户22户57人）提高收入水平，推进宜居宜业和美乡村建设进程，大力改善人居环境，补齐村庄建设短板。</t>
  </si>
  <si>
    <t>朗发改〔2022〕317号</t>
  </si>
  <si>
    <t>朗县登木乡森木村美丽宜居村建设项目（二期）</t>
  </si>
  <si>
    <t>登木乡森木村</t>
  </si>
  <si>
    <r>
      <rPr>
        <sz val="12"/>
        <color theme="1"/>
        <rFont val="宋体"/>
        <charset val="134"/>
        <scheme val="minor"/>
      </rPr>
      <t>1、道路工程：混凝土道路500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；2、垃圾分类收集点1处；3、新建两处打麦场，新建公厕1座等。目前该项目2023年已投资1841.40696万元，2024年计划投资725.86304万元。</t>
    </r>
  </si>
  <si>
    <t>该村为2023年重点帮扶村，通过项目的实施能够带动全村101户402名农牧民群众（脱贫户23户57人）提高收入水平，推进宜居宜业和美乡村建设进程，大力改善人居环境，补齐村庄建设短板。</t>
  </si>
  <si>
    <t>朗发改〔2022〕315号</t>
  </si>
  <si>
    <t>三、小型公益性基础设施类</t>
  </si>
  <si>
    <t>朗县金东乡巴龙村农村供水提升工程</t>
  </si>
  <si>
    <t>金东乡巴龙村、东雄村</t>
  </si>
  <si>
    <t>取水口2座：1#取水口坝轴线长6m，其中底栏栅坝段长2m，溢流坝段长4m，沉沙池1座渐变段长3.0m，工作段长6.0m，宽2.0m。2#取水口坝轴线长8m，其中底栏栅坝段长2m，溢流坝段长6m，沉沙池1座渐变段长3.0m，工作段长6.0m、宽2.0m。输水主管Φ110钢丝骨架复合管11178m。闸阀井28座等内容。</t>
  </si>
  <si>
    <t>该项目的实施能够解决160户507名农牧民群众供水安全问题，补齐村庄建设短板，满足群众用水需求。</t>
  </si>
  <si>
    <t>朗发改〔2022〕303号</t>
  </si>
  <si>
    <r>
      <rPr>
        <sz val="12"/>
        <color theme="1"/>
        <rFont val="宋体"/>
        <charset val="134"/>
        <scheme val="major"/>
      </rPr>
      <t>示范引领村（巴龙村）
示范引领村、</t>
    </r>
    <r>
      <rPr>
        <b/>
        <sz val="12"/>
        <color theme="1"/>
        <rFont val="宋体"/>
        <charset val="134"/>
        <scheme val="major"/>
      </rPr>
      <t>产业聚集村（东雄村）</t>
    </r>
  </si>
  <si>
    <t>朗县2024年农村饮水安全及水质提升工程</t>
  </si>
  <si>
    <t>洞嘎镇、拉多乡、朗镇等</t>
  </si>
  <si>
    <t>1.洞嘎镇嘎贡村增设净水设备一套，扎西塘村新建DN110PE管3.5km、取水口改造一处，堆村新建DN110PE管5.6km、减压井一座；2.拉多乡白坡章村取水口维修改造一处，新建DN160PE管480m、新增保温设备一套，白露村嘎组新建取水口一处，新建DN50PE管500m、减压井一座，巴绕拉康新建蓄水池一座，新建DN50PE管410m、新建4座背水台，巴顿村取水口改造维修一处，新增保温设备一套，减压井2座，桑龙村新设净水设备一套；3.伟列村新建取水口一处，新建DN75PE管3.6km、减压井一座；4.巴热村新建取水口一处、新建DN110PE管1.5km、蓄水池拆除重建一座，新设一体化净水设备；5.朗镇堆巴村新建取水口一处、新建DN90PE管3.0km、减压井2座等内容。</t>
  </si>
  <si>
    <t>朗县水利局</t>
  </si>
  <si>
    <t>该项目的实施能够解决群众供水安全问题，通过增设一体化净水设备，改善水量、水质等问题，为全县推广使用积累经验。</t>
  </si>
  <si>
    <r>
      <rPr>
        <sz val="12"/>
        <color theme="1"/>
        <rFont val="宋体"/>
        <charset val="134"/>
        <scheme val="major"/>
      </rPr>
      <t>重点帮扶村、</t>
    </r>
    <r>
      <rPr>
        <b/>
        <sz val="12"/>
        <color indexed="8"/>
        <rFont val="宋体"/>
        <charset val="134"/>
        <scheme val="major"/>
      </rPr>
      <t xml:space="preserve">旅游节点村（嘎贡村）
</t>
    </r>
    <r>
      <rPr>
        <sz val="12"/>
        <color theme="1"/>
        <rFont val="宋体"/>
        <charset val="134"/>
        <scheme val="major"/>
      </rPr>
      <t>示范引领村（白坡章村）
示范引领村</t>
    </r>
    <r>
      <rPr>
        <b/>
        <sz val="12"/>
        <color indexed="8"/>
        <rFont val="宋体"/>
        <charset val="134"/>
        <scheme val="major"/>
      </rPr>
      <t xml:space="preserve">、产业聚集村（仲达村）
</t>
    </r>
    <r>
      <rPr>
        <sz val="12"/>
        <color theme="1"/>
        <rFont val="宋体"/>
        <charset val="134"/>
        <scheme val="major"/>
      </rPr>
      <t>重点帮扶村（堆巴村）</t>
    </r>
  </si>
  <si>
    <t>朗县农村生活垃圾清运项目</t>
  </si>
  <si>
    <t>朗县6个乡镇</t>
  </si>
  <si>
    <t>用于全县6乡镇各村庄农村生活垃圾收集清理，加快转运频率，保持村庄清洁卫生。</t>
  </si>
  <si>
    <t>通过项目的实施能够大力改善村庄人居环境，推进美丽宜居村庄建设进程。</t>
  </si>
  <si>
    <t>不需要前置手续</t>
  </si>
  <si>
    <t>朗县登木乡、拉多乡安全防护治理工程项目</t>
  </si>
  <si>
    <t>登木乡里龙组、久巴组，拉多乡吉村</t>
  </si>
  <si>
    <r>
      <rPr>
        <sz val="12"/>
        <color theme="1"/>
        <rFont val="宋体"/>
        <charset val="134"/>
        <scheme val="major"/>
      </rPr>
      <t>登木乡里龙组泥石流：排导槽360m+盖板涵2座；久巴组泥石流沟：排导槽200m；拉多乡吉村不稳定斜坡治理：重力式砼挡墙135m+坡面清土方约5000m</t>
    </r>
    <r>
      <rPr>
        <sz val="12"/>
        <color indexed="8"/>
        <rFont val="宋体"/>
        <charset val="134"/>
        <scheme val="major"/>
      </rPr>
      <t>³</t>
    </r>
    <r>
      <rPr>
        <sz val="12"/>
        <color theme="1"/>
        <rFont val="宋体"/>
        <charset val="134"/>
        <scheme val="major"/>
      </rPr>
      <t>+坡面基岩段锚喷30</t>
    </r>
    <r>
      <rPr>
        <sz val="12"/>
        <color indexed="8"/>
        <rFont val="宋体"/>
        <charset val="134"/>
        <scheme val="major"/>
      </rPr>
      <t>㎡等内容。</t>
    </r>
  </si>
  <si>
    <t>朗县自然资源局</t>
  </si>
  <si>
    <t>该地区受到泥石流灾害影响，工程建成后可有效的保护沟口村庄及沟口段耕地及村内道路安全，保障群众生命财产安全。</t>
  </si>
  <si>
    <t>示范引领村（吉村）</t>
  </si>
  <si>
    <t>朗县朗镇巴热村、堆巴塘村人饮提升工程项目</t>
  </si>
  <si>
    <t>朗镇巴热村、堆巴塘村</t>
  </si>
  <si>
    <t>1.新建给水管（钢丝骨架塑料复合管）dn110（2.0mpa）3900米，阀门井7个，排气井7个。消能池2座（2.8*2*3.2m）。沉沙池1座（3.2*2*2.6）。镇墩15座，管道标志78个。
2.锚碇2个（5*5*5m），支墩2个（2*2*2m），风揽4个（2*2*2m），主索(6*37（M）+IWRCØ24)  4348.8M、及配套设施。</t>
  </si>
  <si>
    <t>朗镇人民政府</t>
  </si>
  <si>
    <t>四、宜居宜业和美村庄类（整村推进）</t>
  </si>
  <si>
    <t>朗县仲达镇卓岗村宜居宜业和美村庄建设项目</t>
  </si>
  <si>
    <t>仲达镇卓岗村</t>
  </si>
  <si>
    <r>
      <rPr>
        <sz val="12"/>
        <color theme="1"/>
        <rFont val="宋体"/>
        <charset val="134"/>
        <scheme val="minor"/>
      </rPr>
      <t>1.卓岗组：新建入户道路2102.18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，破除修复原有破损道路2015.61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，给排水工程，道路边沟1项，新建打麦场和饲草棚及附属设施等。2.增达组：新建入户道路1486.24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，破除修复原有破损道路1512.57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，道路边沟1项，给排水工程，新建打麦场和饲草棚及附属设施等。3.增达荣组：新建入户道路262.16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，破除修复原有破损道路154.87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，道路边沟1项，新建钢架桥1座24米，新建打麦场和饲草棚及附属设施等内容。</t>
    </r>
  </si>
  <si>
    <t>朗发改〔2023〕78号</t>
  </si>
  <si>
    <t>朗县仲达镇达贵村宜居宜业和美村庄建设项目</t>
  </si>
  <si>
    <t>仲达镇达贵村</t>
  </si>
  <si>
    <t>1.达贵组新建公厕39.2平米，主道路3374.36平米，片石人行道208.99平米，排水沟1397.96米，盖板沟95.24米，灌溉水渠2700米，饲草棚330平米，打麦场500平米，安全栏杆240米；2.卡巴组路面恢复1041.12平米，新建排水沟456.4米，盖板沟370.19米，挡土墙112米，打麦场607平米，饲草棚450平米，安全栏杆190米；3.帮最组路面恢复1675平米，排水沟209.93米，盖板沟308.4米，挡土墙117.1米，饲草棚330平米，打麦场300平米，栏杆370米；4、拉朗组新建主道路2152.16平米，路面恢复289.13平米，入户道路611.91平米，排水沟535.41米，盖板沟305.56米，挡土墙66米，饲草棚270平米，打麦场166.7平米等内容。</t>
  </si>
  <si>
    <t>该村为2023年重点帮扶村，通过项目的实施能够带动全村91户306名农牧民群众（脱贫户28户58人）提高收入水平，推进宜居宜业和美乡村建设进程，大力改善人居环境，补齐村庄建设短板。</t>
  </si>
  <si>
    <t>朗发改〔2022〕306号</t>
  </si>
  <si>
    <t>朗县拉多乡藏村宜居宜业和美村庄建设项目</t>
  </si>
  <si>
    <t>藏村</t>
  </si>
  <si>
    <t>1.道路工程：道路460㎡、卵石地面350㎡、入户道路1530㎡、台阶160m；2、附属工程：晾晒场及场地、晾晒棚277.84㎡、通透式围墙570m、新建仿木安全栅栏140m、新建公共厕所66.64㎡等；3、给水工程：给水主管DN75管道200m，入户管道DN30管道100m；4、排污工程及附属设施等。补助实施部分：线路改造38户（按照国家电网验收要求改造，每户补助5000元）等内容。藏村为旅游节点村，通过援藏资金已在村庄内修建旅游道路、旅客服务中心等，该村将作为我县重要旅游资源进行开发，因此对人居环境要求较高，计划健全完善污水管网等设施。</t>
  </si>
  <si>
    <t>该村为2024年巩固提升村，通过项目的实施能够带动全村38户127名农牧民群众（脱贫户1户5人）提高收入水平，推进宜居宜业和美乡村建设进程，大力改善人居环境，补齐村庄建设短板。</t>
  </si>
  <si>
    <t>朗发改〔2022〕302号</t>
  </si>
  <si>
    <r>
      <rPr>
        <sz val="12"/>
        <rFont val="宋体"/>
        <charset val="134"/>
        <scheme val="minor"/>
      </rPr>
      <t xml:space="preserve">巩固提升村
</t>
    </r>
    <r>
      <rPr>
        <b/>
        <sz val="12"/>
        <rFont val="宋体"/>
        <charset val="134"/>
      </rPr>
      <t>旅游节点村</t>
    </r>
  </si>
  <si>
    <t>朗县洞嘎镇达木村宜居宜业和美村庄建设项目</t>
  </si>
  <si>
    <t>达木村</t>
  </si>
  <si>
    <t>新建及维修入村道路1950米，新建栏杆405米，挡墙654立方米，灌溉渠2032.8米，盖板沟157米，路面6910平方米，线路改造106户，庭院改造2120米等内容。</t>
  </si>
  <si>
    <t>该村为2024年巩固提升村，通过项目的实施能够带动全村106户407名农牧民群众（脱贫户7户17人）提高收入水平，推进宜居宜业和美乡村建设进程，大力改善人居环境，补齐村庄建设短板。</t>
  </si>
  <si>
    <t>已下达可研批复
朗发改〔2023〕189号</t>
  </si>
  <si>
    <t>巩固提升村</t>
  </si>
  <si>
    <t>朗县拉多乡巴顿村宜居宜业和美村庄建设项目</t>
  </si>
  <si>
    <t>巴顿村</t>
  </si>
  <si>
    <r>
      <rPr>
        <sz val="12"/>
        <color theme="1"/>
        <rFont val="宋体"/>
        <charset val="134"/>
        <scheme val="minor"/>
      </rPr>
      <t>1.巴顿组：水泥主路2695平方米，挡墙21.23立方米、盖板边沟49.6米，新建打麦场453.95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，厕所1座，垃圾池1座225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。2.日布组：道路工程705平方米，围墙531.2米，新建打麦场1座203.28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。3.桑龙组：水泥主路2910平方米、片石入户路300米，道路恢复500米</t>
    </r>
    <r>
      <rPr>
        <sz val="12"/>
        <color rgb="FF000000"/>
        <rFont val="宋体"/>
        <charset val="134"/>
      </rPr>
      <t>，</t>
    </r>
    <r>
      <rPr>
        <sz val="12"/>
        <color theme="1"/>
        <rFont val="宋体"/>
        <charset val="134"/>
        <scheme val="minor"/>
      </rPr>
      <t>挡墙1123.12平方米，盖板边沟680米、新建及维修围墙323米、安全栅栏100米，新建打麦场1座203.28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，垃圾池1座225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，公厕维修1座等内容。</t>
    </r>
  </si>
  <si>
    <t>该村为2024年巩固提升村，通过项目的实施能够带动全村74户253名农牧民群众（脱贫户21户52人）提高收入水平，推进宜居宜业和美乡村建设进程，大力改善人居环境，补齐村庄建设短板。</t>
  </si>
  <si>
    <t>已下达可研批复
朗发改〔2023〕191号</t>
  </si>
  <si>
    <t>朗县仲达镇解协村宜居宜业和美村庄建设项目</t>
  </si>
  <si>
    <t>解协村</t>
  </si>
  <si>
    <r>
      <rPr>
        <sz val="12"/>
        <color theme="1"/>
        <rFont val="宋体"/>
        <charset val="134"/>
        <scheme val="minor"/>
      </rPr>
      <t>排水沟700米，道路维修、破除及修复400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，围墙改造1项，毛石挡墙700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，取水口、沉砂池1项，取水管2500米，打麦场1项，垃圾收集点1个，安全栅栏3200米，线路改造36户，及附属设施等内容。</t>
    </r>
  </si>
  <si>
    <t>该村为2025年示范引领村，通过项目的实施能够带动全村43户124名农牧民群众（脱贫户17户44人）提高收入水平，推进宜居宜业和美乡村建设进程，大力改善人居环境，补齐村庄建设短板。</t>
  </si>
  <si>
    <t>已下达可研批复
朗发改〔2023〕193号</t>
  </si>
  <si>
    <t>朗县登木乡比邻村宜居宜业和美村庄建设项目</t>
  </si>
  <si>
    <t>比邻村</t>
  </si>
  <si>
    <t>1、道路工程：新建2米宽片石入户道路740m，3.5米宽道路70m；排水工程：排水边沟240m。防护工程：6米高浆砌片石挡墙11米、2.5米高浆砌片石挡墙40米、3米高浆砌片石22.5米、3.5米高浆砌片石126米；2、排水工程：新建DN300PE100管道1460m，新建DN200PE100管道220m，新建DN75PE100管道1200米，新建水渠800m。4、附属设施1.2m高仿木安全栏杆150m，波形安全护栏53m等内容。</t>
  </si>
  <si>
    <t>该村为2025年示范引领村，通过项目的实施能够带动全村62户222名农牧民群众（脱贫户20户46人）提高收入水平，推进宜居宜业和美乡村建设进程，大力改善人居环境，补齐村庄建设短板。</t>
  </si>
  <si>
    <t>已下达可研批复
朗发改〔2023〕190号</t>
  </si>
  <si>
    <t>朗县拉多乡杰村宜居宜业和美村庄建设项目</t>
  </si>
  <si>
    <t>杰村</t>
  </si>
  <si>
    <t>1.杰村行政村：垃圾池原址重建1座、新建厕所1座、新建栏杆417.4米、60cmX60cm盖板沟35.2米、片石铺装987.43平方米、路面硬化536.22平方米、打麦场338.78平方米、挖方779.43立方米、填方464.14立方米。2.梗杰和鲁组：蓄水池破除重建1座、垃圾池1座、60cmX60cm灌溉渠212米、墙面修复48平方米、路面硬化1661.53平方米、2.0m高挡墙426立方米、安全栏杆500米、挖方830.77立方米、填方498.46立方米。3.绿嘎组：60cmX60cm盖板沟206米、30cmX40cm盖板沟4030米、dn600钢波纹管12.50米、路面硬化17010.49平方米、2m高挡墙178立方米、入村道路挡墙1.5-2.5米高4670米、波形护栏4200米、护坡3010平方米、安全栏杆294米、挖方8600.5立方米、填方5159.05立方米。村民改造围墙改造补贴1项、强电改造补贴123户。</t>
  </si>
  <si>
    <t>该村为2024年巩固提升村，通过项目的实施能够带动全村122户471名农牧民群众（脱贫户10户27人）提高收入水平，推进宜居宜业和美乡村建设进程，大力改善人居环境，补齐村庄建设短板。</t>
  </si>
  <si>
    <t>已下达可研批复
朗发改〔2023〕195号</t>
  </si>
  <si>
    <t>朗县朗镇冲康村宜居宜业和美村庄建设项目</t>
  </si>
  <si>
    <t>冲康村</t>
  </si>
  <si>
    <t>1.阿布组：水泥主路8965平方米，防护工程挡墙1873立方米、水渠964米、边沟及涵洞工程40米、栅栏190米，新建打麦场1座，浆砌片石挡墙1872立方米。2.冲康组：水泥主路5063平方米，安全栅栏1275米，新建及维修围墙543米，新建打麦场1座。3.玖杰组：水泥主路14860平方米，边沟及涵洞工程64米，浆砌片石挡墙1529立方米，水渠6465米，安全栅栏1790米，公厕1座，新建打麦场1座等内容。给水工程4837米，排水工程2954米。冲康村为旅游节点村，村庄内包含冲康庄园、千年核桃园等景观，是我县旅游主要目的地，因此对村庄人居环境要求较高，计划修建给排水工程，以满足旅游节点村需求。</t>
  </si>
  <si>
    <t>该村为2024年巩固提升村，通过项目的实施能够带动全村127户479名农牧民群众（脱贫户8户30人）提高收入水平，推进宜居宜业和美乡村建设进程，大力改善人居环境，补齐村庄建设短板。</t>
  </si>
  <si>
    <r>
      <rPr>
        <sz val="12"/>
        <rFont val="宋体"/>
        <charset val="134"/>
        <scheme val="major"/>
      </rPr>
      <t xml:space="preserve">巩固提升村
</t>
    </r>
    <r>
      <rPr>
        <b/>
        <sz val="12"/>
        <rFont val="宋体"/>
        <charset val="134"/>
        <scheme val="major"/>
      </rPr>
      <t>旅游节点村
产业聚集村</t>
    </r>
  </si>
  <si>
    <t>朗县朗镇堆巴塘村宜居宜业和美村庄建设项目</t>
  </si>
  <si>
    <t>堆巴塘村</t>
  </si>
  <si>
    <t>1.堆巴塘村建设内容：碎拼地面铺装4552.01平方米，新建安全护栏2127.2米，村民补组自修围墙777.1米。道路修复160平方米，新建雨水盖板边沟169.7米，新建道路雨水边沟230.9米。排污主管道1250米，污水检查井35座，三级处理池1项，10立方混泥土化粪池一座，娘村供水管道维修工程1项。2.卧巴组建设内容：碎拼地面铺装1334.9平方米，新建安全护栏1728米，村民补组自修围墙425.5米，新建梯形排水渠263.8米，挡墙亏工量154.75立方米，打麦场修复1项，入户止水带1项，入户盖板边沟12米。道路修复199平方米，道路翻修619.3平方米，新修3.4米宽道路4555.5米，护栏650米，新建路边沟152.5米，新建排水沟40米。排污主管道693.2米，污水检查井20座，三级处理池1项，化粪池5座，新建公共厕所1座，新建农机工具房1座，农村供水提升工程1项。堆巴塘村是朗镇政府所在村，村庄相对比较集中，该村为搬迁村，因此设置一条主管网集中三级处理。</t>
  </si>
  <si>
    <t>该村为2024年巩固提升村，通过项目的实施能够带动全村75户254名农牧民群众（脱贫户16户54人）提高收入水平，推进宜居宜业和美乡村建设进程，大力改善人居环境，补齐村庄建设短板。</t>
  </si>
  <si>
    <t>已下达可研批复
朗发改〔2023〕196号</t>
  </si>
  <si>
    <t>朗县仲达镇仲达村宜居宜业和美村庄建设项目</t>
  </si>
  <si>
    <t>仲达村</t>
  </si>
  <si>
    <t>1.仲达组：碎拼地面铺装4260.22平方米，新建砼路面3383.45平方米，砼路面破除修复3318.51平方米，砼路面修复5189.61平方米，环境整治647.46平方米，仿木安全护栏29米，安全栅栏529米，盖板水沟268.8米，新建片石水沟648.8米，农机房270.4平方米，给排水工程1项。补助工程：庭院围墙整治1411米，修复8584平方米，线路改造116户。2.拉达组：碎拼地面铺装585.4平方米，仿木安全栅栏593.7米，路面修复469.13平方米，新建道路218.04平方米，新建水沟156.5米，给排水工程1项，污水工程1项。补助工程：庭院围墙整治650米，修复2520平方米，线路改造21户。3.瑞组：碎拼地面铺装1483.95平方米，砼路面修复3328.44平方米，砼路面破除修复551.79平方米，新建道路1431.69平方米，土石方（回填）1800立方米，仿木安全栏杆227.62米，安全栅栏103米，树池2个，围墙维修79.6米，卵石水沟36.7米，给水工程1项，污水工程1项整理部分1项。补助工程：庭院围墙整治766米，修复4852平方米，线路改造46户。仲达村是仲达镇政府所在村，该村大部分已完成排污，此次工程只包含少数几户未做排污的独立化粪池。</t>
  </si>
  <si>
    <t>该村为2025年示范引领村，通过项目的实施能够带动全村171户586名农牧民群众（脱贫户32户80人）提高收入水平，推进宜居宜业和美乡村建设进程，大力改善人居环境，补齐村庄建设短板。</t>
  </si>
  <si>
    <t>已下达可研批复
朗发改〔2023〕197号</t>
  </si>
  <si>
    <r>
      <rPr>
        <sz val="12"/>
        <rFont val="宋体"/>
        <charset val="134"/>
        <scheme val="minor"/>
      </rPr>
      <t xml:space="preserve">示范引领村
  </t>
    </r>
    <r>
      <rPr>
        <b/>
        <sz val="12"/>
        <rFont val="宋体"/>
        <charset val="134"/>
      </rPr>
      <t>产业聚集村</t>
    </r>
  </si>
  <si>
    <t>朗县拉多乡昌巴村宜居宜业和美村庄（地质灾害搬迁）建设项目</t>
  </si>
  <si>
    <t>拉多乡昌巴村</t>
  </si>
  <si>
    <r>
      <rPr>
        <sz val="12"/>
        <color theme="1"/>
        <rFont val="宋体"/>
        <charset val="134"/>
        <scheme val="minor"/>
      </rPr>
      <t>新建主道路8835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；新建支路4420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；场地1465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；主体建筑横向间距2.5m宽2362.5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；道路边沟2580m；挡土墙1项；仿木安全栏杆910m；场地土石方工程1项；垃圾分类回收点3个；垃圾池200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；饲草棚2340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；新建打麦场1座；排水工程1项；给水工程1项；总体电气工程1项等内容。该村为地质灾害搬迁村，整村搬迁至仲达镇政府河对面，按照建设规划，由住建局负责村庄房屋建设，乡村振兴局负责完善基础设施配套内容。</t>
    </r>
  </si>
  <si>
    <t>该村为2023年重点帮扶村，通过项目的实施能够带动全村98户380名农牧民群众（脱贫户13户31人）提高收入水平，推进宜居宜业和美乡村建设进程，大力改善人居环境，补齐村庄建设短板。</t>
  </si>
  <si>
    <t>已下达可研批复
朗发改〔2023〕188号</t>
  </si>
  <si>
    <t>朗县洞嘎镇滚村（诺组、滚堆组）宜居宜业和美村庄建设项目</t>
  </si>
  <si>
    <t>滚村</t>
  </si>
  <si>
    <r>
      <rPr>
        <sz val="12"/>
        <color theme="1"/>
        <rFont val="宋体"/>
        <charset val="134"/>
        <scheme val="minor"/>
      </rPr>
      <t>1.诺组：道路铺装（3米宽）3600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道路土方工程1项，道路挡土墙1项，道路交通工程1项，垃圾桶38个，水渠修补1100米，污水管道维修240米，线路改造38户，打麦场1座。2.滚堆组：水渠（含沉砂池、消能池）6000米，灌溉管道维修500米，蓄水池改造1140</t>
    </r>
    <r>
      <rPr>
        <sz val="12"/>
        <color rgb="FF000000"/>
        <rFont val="宋体"/>
        <charset val="134"/>
      </rPr>
      <t>㎡</t>
    </r>
    <r>
      <rPr>
        <sz val="12"/>
        <color theme="1"/>
        <rFont val="宋体"/>
        <charset val="134"/>
        <scheme val="minor"/>
      </rPr>
      <t>，线路改造42户，安全网围栏6000米，仿木安全栏杆600米等内容。该村现有污水管网，但由于年久失修，破损严重，已无法正常使用，严重影响了村庄人居环境，因此计划对该村污水管道进行维修，建设内容主要为污水管道更换和加盖板。</t>
    </r>
  </si>
  <si>
    <t>该村为2023年重点帮扶村，通过项目的实施能够带动全村221户786名农牧民群众（脱贫户36户108人）提高收入水平，推进宜居宜业和美乡村建设进程，大力改善人居环境，补齐村庄建设短板。</t>
  </si>
  <si>
    <t>已下达可研批复
朗发改〔2023〕192号</t>
  </si>
  <si>
    <r>
      <rPr>
        <sz val="12"/>
        <rFont val="宋体"/>
        <charset val="134"/>
        <scheme val="minor"/>
      </rPr>
      <t xml:space="preserve">重点帮扶村
</t>
    </r>
    <r>
      <rPr>
        <b/>
        <sz val="12"/>
        <rFont val="宋体"/>
        <charset val="134"/>
      </rPr>
      <t>产业聚集村</t>
    </r>
  </si>
  <si>
    <t>五、扶贫贷款贴息类</t>
  </si>
  <si>
    <t>2023年扶贫贷款贴息资金</t>
  </si>
  <si>
    <r>
      <rPr>
        <b/>
        <sz val="12"/>
        <rFont val="宋体"/>
        <charset val="134"/>
        <scheme val="major"/>
      </rPr>
      <t>建设内容：</t>
    </r>
    <r>
      <rPr>
        <sz val="12"/>
        <rFont val="宋体"/>
        <charset val="134"/>
        <scheme val="major"/>
      </rPr>
      <t xml:space="preserve">用于产业项目的贷款贴息。（利差补贴）
</t>
    </r>
    <r>
      <rPr>
        <b/>
        <sz val="12"/>
        <rFont val="宋体"/>
        <charset val="134"/>
        <scheme val="major"/>
      </rPr>
      <t>可行性：</t>
    </r>
    <r>
      <rPr>
        <sz val="12"/>
        <rFont val="宋体"/>
        <charset val="134"/>
        <scheme val="major"/>
      </rPr>
      <t xml:space="preserve">鼓励村民自主创业，自主创收，促进增收。
</t>
    </r>
    <r>
      <rPr>
        <b/>
        <sz val="12"/>
        <rFont val="宋体"/>
        <charset val="134"/>
        <scheme val="major"/>
      </rPr>
      <t>必要性：</t>
    </r>
    <r>
      <rPr>
        <sz val="12"/>
        <rFont val="宋体"/>
        <charset val="134"/>
        <scheme val="major"/>
      </rPr>
      <t>增加收入，保障经济持续，扩大县域经济发展。</t>
    </r>
  </si>
  <si>
    <t>扶持企业参与巩固脱贫成果，提高积极性，创造就业，促进增收。</t>
  </si>
  <si>
    <t>六、培训类</t>
  </si>
  <si>
    <t>农牧民技能培训</t>
  </si>
  <si>
    <r>
      <rPr>
        <b/>
        <sz val="12"/>
        <rFont val="宋体"/>
        <charset val="134"/>
        <scheme val="major"/>
      </rPr>
      <t>建设内容：</t>
    </r>
    <r>
      <rPr>
        <sz val="12"/>
        <rFont val="宋体"/>
        <charset val="134"/>
        <scheme val="major"/>
      </rPr>
      <t xml:space="preserve">全年计划对100人次农牧民开展旅游服务、管理、劳动技能等培训，培训采取以工代训等方式进行。
</t>
    </r>
    <r>
      <rPr>
        <b/>
        <sz val="12"/>
        <rFont val="宋体"/>
        <charset val="134"/>
        <scheme val="major"/>
      </rPr>
      <t>可行性：</t>
    </r>
    <r>
      <rPr>
        <sz val="12"/>
        <rFont val="宋体"/>
        <charset val="134"/>
        <scheme val="major"/>
      </rPr>
      <t xml:space="preserve">扶持企业参加脱贫巩固，激发农牧民群众生产热情。
</t>
    </r>
    <r>
      <rPr>
        <b/>
        <sz val="12"/>
        <rFont val="宋体"/>
        <charset val="134"/>
        <scheme val="major"/>
      </rPr>
      <t>必要性：</t>
    </r>
    <r>
      <rPr>
        <sz val="12"/>
        <rFont val="宋体"/>
        <charset val="134"/>
        <scheme val="major"/>
      </rPr>
      <t>创造就业，促进增收</t>
    </r>
  </si>
  <si>
    <t>提高农牧民技能水平</t>
  </si>
  <si>
    <t>七、其他类</t>
  </si>
  <si>
    <t>就业创业补贴</t>
  </si>
  <si>
    <t>为我县脱贫户、搬迁户、三类人员提供就业、创业补助。</t>
  </si>
  <si>
    <t>激发群众外出务工、创业积极性</t>
  </si>
  <si>
    <t>朗县2024年新风貌行动项目</t>
  </si>
  <si>
    <r>
      <rPr>
        <b/>
        <sz val="12"/>
        <color theme="1"/>
        <rFont val="宋体"/>
        <charset val="134"/>
        <scheme val="major"/>
      </rPr>
      <t>建设内容：</t>
    </r>
    <r>
      <rPr>
        <sz val="12"/>
        <color theme="1"/>
        <rFont val="宋体"/>
        <charset val="134"/>
        <scheme val="major"/>
      </rPr>
      <t xml:space="preserve">对朗县19个村开展积分制的推广、乡村治理新风貌行动。
</t>
    </r>
    <r>
      <rPr>
        <b/>
        <sz val="12"/>
        <color theme="1"/>
        <rFont val="宋体"/>
        <charset val="134"/>
        <scheme val="major"/>
      </rPr>
      <t>可行性：</t>
    </r>
    <r>
      <rPr>
        <sz val="12"/>
        <color theme="1"/>
        <rFont val="宋体"/>
        <charset val="134"/>
        <scheme val="major"/>
      </rPr>
      <t xml:space="preserve">提升乡村治理效能，推动乡村振兴建设，美化村容村貌，建立有序宜居环境。
</t>
    </r>
    <r>
      <rPr>
        <b/>
        <sz val="12"/>
        <color theme="1"/>
        <rFont val="宋体"/>
        <charset val="134"/>
        <scheme val="major"/>
      </rPr>
      <t>必要性：</t>
    </r>
    <r>
      <rPr>
        <sz val="12"/>
        <color theme="1"/>
        <rFont val="宋体"/>
        <charset val="134"/>
        <scheme val="major"/>
      </rPr>
      <t>改善村庄卫生状况，营造整洁美丽村庄。</t>
    </r>
  </si>
  <si>
    <t>提升乡村治理效能，推动乡村法治建设，促进农牧民群众自治水平，逐步提高农牧民群众幸福感、获得感，不断增强农牧民自治能力和法治观念，提高乡村整体环境建设。</t>
  </si>
  <si>
    <t>林芝市2024年巩固拓展脱贫攻坚成果同乡村振兴有效衔接项目计划申报汇总表</t>
  </si>
  <si>
    <t>制表单位：林芝市乡村振兴局</t>
  </si>
  <si>
    <t>单位：个、万元</t>
  </si>
  <si>
    <t>填报时间：2023年9月21日</t>
  </si>
  <si>
    <t>县
（区）</t>
  </si>
  <si>
    <t>项目                      个数</t>
  </si>
  <si>
    <t>估算总投资
（万元）</t>
  </si>
  <si>
    <t>乡村特色产业
（含产业基础设施配套）</t>
  </si>
  <si>
    <t>巩固提升类
（人居环境整治）</t>
  </si>
  <si>
    <t>小型公益性基础设施类</t>
  </si>
  <si>
    <t>宜居宜业和美村庄类
（整村推进）</t>
  </si>
  <si>
    <t>扶贫贷款贴息类</t>
  </si>
  <si>
    <t>培训类</t>
  </si>
  <si>
    <t>其他类</t>
  </si>
  <si>
    <t>项目个数</t>
  </si>
  <si>
    <t>估算总投资</t>
  </si>
  <si>
    <t>市级</t>
  </si>
  <si>
    <t>巴宜区</t>
  </si>
  <si>
    <t>米林县</t>
  </si>
  <si>
    <t>工布江达县</t>
  </si>
  <si>
    <t>波密县</t>
  </si>
  <si>
    <t>察隅县</t>
  </si>
  <si>
    <t>墨脱县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</si>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</sst>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sz val="18"/>
      <name val="宋体"/>
      <charset val="134"/>
      <scheme val="minor"/>
    </font>
    <font>
      <sz val="36"/>
      <name val="方正小标宋_GBK"/>
      <charset val="0"/>
    </font>
    <font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  <scheme val="maj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Protection="0"/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1" applyNumberFormat="1" applyFont="1" applyFill="1" applyBorder="1" applyAlignment="1" applyProtection="1">
      <alignment horizontal="center" vertical="center"/>
    </xf>
    <xf numFmtId="176" fontId="7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 applyProtection="1">
      <alignment horizontal="center" vertical="center" wrapText="1"/>
    </xf>
    <xf numFmtId="0" fontId="14" fillId="0" borderId="2" xfId="49" applyNumberFormat="1" applyFont="1" applyFill="1" applyBorder="1" applyAlignment="1" applyProtection="1">
      <alignment horizontal="left" vertical="center" wrapText="1"/>
    </xf>
    <xf numFmtId="0" fontId="15" fillId="0" borderId="2" xfId="49" applyNumberFormat="1" applyFont="1" applyFill="1" applyBorder="1" applyAlignment="1" applyProtection="1">
      <alignment horizontal="left" vertical="center" wrapText="1"/>
    </xf>
    <xf numFmtId="176" fontId="13" fillId="0" borderId="2" xfId="49" applyNumberFormat="1" applyFont="1" applyFill="1" applyBorder="1" applyAlignment="1" applyProtection="1">
      <alignment horizontal="center" vertical="center" wrapText="1"/>
    </xf>
    <xf numFmtId="177" fontId="14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left" vertical="center" wrapText="1"/>
    </xf>
    <xf numFmtId="176" fontId="10" fillId="0" borderId="2" xfId="49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 applyProtection="1">
      <alignment horizontal="left" vertical="center" wrapText="1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0" fontId="17" fillId="0" borderId="2" xfId="49" applyNumberFormat="1" applyFont="1" applyFill="1" applyBorder="1" applyAlignment="1" applyProtection="1">
      <alignment horizontal="left" vertical="center" wrapText="1"/>
    </xf>
    <xf numFmtId="0" fontId="16" fillId="0" borderId="2" xfId="49" applyNumberFormat="1" applyFont="1" applyFill="1" applyBorder="1" applyAlignment="1" applyProtection="1">
      <alignment horizontal="left" vertical="center" wrapText="1"/>
    </xf>
    <xf numFmtId="177" fontId="16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3"/>
  <sheetViews>
    <sheetView tabSelected="1" zoomScale="85" zoomScaleNormal="85" workbookViewId="0">
      <pane ySplit="4" topLeftCell="A5" activePane="bottomLeft" state="frozen"/>
      <selection/>
      <selection pane="bottomLeft" activeCell="A1" sqref="A1:R1"/>
    </sheetView>
  </sheetViews>
  <sheetFormatPr defaultColWidth="9" defaultRowHeight="13.5"/>
  <cols>
    <col min="1" max="1" width="4.875" customWidth="1"/>
    <col min="2" max="2" width="9.125" customWidth="1"/>
    <col min="3" max="3" width="25.5333333333333" customWidth="1"/>
    <col min="4" max="4" width="21.25" customWidth="1"/>
    <col min="5" max="5" width="110.625" style="46" customWidth="1"/>
    <col min="6" max="6" width="9.75" style="47" customWidth="1"/>
    <col min="7" max="8" width="10.375" style="48" customWidth="1"/>
    <col min="9" max="9" width="9.125" style="48" customWidth="1"/>
    <col min="10" max="10" width="11.25" style="48" customWidth="1"/>
    <col min="11" max="11" width="7" style="48" customWidth="1"/>
    <col min="12" max="12" width="15.25" customWidth="1"/>
    <col min="13" max="13" width="62.875" style="46" customWidth="1"/>
    <col min="14" max="14" width="16.9083333333333" style="49" customWidth="1"/>
    <col min="15" max="15" width="7.375" style="49" customWidth="1"/>
    <col min="16" max="16" width="14.875" style="49" customWidth="1"/>
    <col min="17" max="17" width="18.5" style="49" customWidth="1"/>
    <col min="18" max="18" width="16.6166666666667" style="47" customWidth="1"/>
  </cols>
  <sheetData>
    <row r="1" s="40" customFormat="1" ht="79" customHeight="1" spans="1:18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="40" customFormat="1" ht="32" customHeight="1" spans="1:18">
      <c r="A2" s="40" t="s">
        <v>1</v>
      </c>
      <c r="G2" s="51"/>
      <c r="H2" s="51"/>
      <c r="I2" s="51"/>
      <c r="J2" s="51"/>
      <c r="K2" s="51"/>
      <c r="P2" s="80"/>
      <c r="Q2" s="80"/>
      <c r="R2" s="80"/>
    </row>
    <row r="3" s="41" customFormat="1" ht="40" customHeight="1" spans="1:18">
      <c r="A3" s="52" t="s">
        <v>2</v>
      </c>
      <c r="B3" s="52" t="s">
        <v>3</v>
      </c>
      <c r="C3" s="52" t="s">
        <v>4</v>
      </c>
      <c r="D3" s="52" t="s">
        <v>5</v>
      </c>
      <c r="E3" s="52" t="s">
        <v>6</v>
      </c>
      <c r="F3" s="52" t="s">
        <v>7</v>
      </c>
      <c r="G3" s="53" t="s">
        <v>8</v>
      </c>
      <c r="H3" s="53"/>
      <c r="I3" s="53"/>
      <c r="J3" s="53"/>
      <c r="K3" s="53"/>
      <c r="L3" s="52" t="s">
        <v>9</v>
      </c>
      <c r="M3" s="52" t="s">
        <v>10</v>
      </c>
      <c r="N3" s="52" t="s">
        <v>11</v>
      </c>
      <c r="O3" s="52" t="s">
        <v>12</v>
      </c>
      <c r="P3" s="52" t="s">
        <v>13</v>
      </c>
      <c r="Q3" s="52" t="s">
        <v>14</v>
      </c>
      <c r="R3" s="92" t="s">
        <v>15</v>
      </c>
    </row>
    <row r="4" s="41" customFormat="1" ht="37.5" spans="1:18">
      <c r="A4" s="52"/>
      <c r="B4" s="52"/>
      <c r="C4" s="52"/>
      <c r="D4" s="52"/>
      <c r="E4" s="52"/>
      <c r="F4" s="52"/>
      <c r="G4" s="53" t="s">
        <v>16</v>
      </c>
      <c r="H4" s="53" t="s">
        <v>17</v>
      </c>
      <c r="I4" s="53" t="s">
        <v>18</v>
      </c>
      <c r="J4" s="53" t="s">
        <v>19</v>
      </c>
      <c r="K4" s="53" t="s">
        <v>20</v>
      </c>
      <c r="L4" s="52"/>
      <c r="M4" s="52"/>
      <c r="N4" s="52"/>
      <c r="O4" s="52"/>
      <c r="P4" s="52"/>
      <c r="Q4" s="52"/>
      <c r="R4" s="92"/>
    </row>
    <row r="5" s="42" customFormat="1" ht="30" customHeight="1" spans="1:18">
      <c r="A5" s="54" t="s">
        <v>21</v>
      </c>
      <c r="B5" s="55"/>
      <c r="C5" s="55"/>
      <c r="D5" s="54">
        <f>D6+D21+D27+D33+D47+D49+D51</f>
        <v>41</v>
      </c>
      <c r="E5" s="54"/>
      <c r="F5" s="54"/>
      <c r="G5" s="56">
        <f t="shared" ref="E5:K5" si="0">G6+G21+G27+G33+G47+G49+G51</f>
        <v>36016.25304</v>
      </c>
      <c r="H5" s="56">
        <f t="shared" si="0"/>
        <v>36016.25304</v>
      </c>
      <c r="I5" s="56">
        <f t="shared" si="0"/>
        <v>0</v>
      </c>
      <c r="J5" s="56">
        <f t="shared" si="0"/>
        <v>3519.69</v>
      </c>
      <c r="K5" s="56">
        <f t="shared" si="0"/>
        <v>0</v>
      </c>
      <c r="L5" s="81"/>
      <c r="M5" s="82"/>
      <c r="N5" s="67"/>
      <c r="O5" s="67"/>
      <c r="P5" s="67"/>
      <c r="Q5" s="67"/>
      <c r="R5" s="93"/>
    </row>
    <row r="6" s="42" customFormat="1" ht="41" customHeight="1" spans="1:18">
      <c r="A6" s="54" t="s">
        <v>22</v>
      </c>
      <c r="B6" s="55"/>
      <c r="C6" s="55"/>
      <c r="D6" s="54">
        <v>14</v>
      </c>
      <c r="E6" s="57"/>
      <c r="F6" s="54"/>
      <c r="G6" s="56">
        <f>SUM(G7:G20)</f>
        <v>7924.82</v>
      </c>
      <c r="H6" s="56">
        <f>SUM(H7:H20)</f>
        <v>7924.82</v>
      </c>
      <c r="I6" s="56">
        <f>SUM(I7:I20)</f>
        <v>0</v>
      </c>
      <c r="J6" s="56">
        <f>SUM(J7:J20)</f>
        <v>700.24</v>
      </c>
      <c r="K6" s="56">
        <f>SUM(K7:K20)</f>
        <v>0</v>
      </c>
      <c r="L6" s="81"/>
      <c r="M6" s="82"/>
      <c r="N6" s="67"/>
      <c r="O6" s="67"/>
      <c r="P6" s="67"/>
      <c r="Q6" s="67"/>
      <c r="R6" s="93"/>
    </row>
    <row r="7" s="43" customFormat="1" ht="104" customHeight="1" spans="1:18">
      <c r="A7" s="58">
        <v>1</v>
      </c>
      <c r="B7" s="59" t="s">
        <v>21</v>
      </c>
      <c r="C7" s="60" t="s">
        <v>23</v>
      </c>
      <c r="D7" s="60" t="s">
        <v>24</v>
      </c>
      <c r="E7" s="61" t="s">
        <v>25</v>
      </c>
      <c r="F7" s="58" t="s">
        <v>26</v>
      </c>
      <c r="G7" s="59">
        <v>1900</v>
      </c>
      <c r="H7" s="59">
        <v>1900</v>
      </c>
      <c r="I7" s="83"/>
      <c r="J7" s="83">
        <v>190</v>
      </c>
      <c r="K7" s="83"/>
      <c r="L7" s="67" t="s">
        <v>27</v>
      </c>
      <c r="M7" s="84" t="s">
        <v>28</v>
      </c>
      <c r="N7" s="67" t="s">
        <v>29</v>
      </c>
      <c r="O7" s="67" t="s">
        <v>30</v>
      </c>
      <c r="P7" s="67"/>
      <c r="Q7" s="85" t="s">
        <v>31</v>
      </c>
      <c r="R7" s="94" t="s">
        <v>32</v>
      </c>
    </row>
    <row r="8" s="44" customFormat="1" ht="119" customHeight="1" spans="1:18">
      <c r="A8" s="58">
        <v>2</v>
      </c>
      <c r="B8" s="59" t="s">
        <v>21</v>
      </c>
      <c r="C8" s="60" t="s">
        <v>33</v>
      </c>
      <c r="D8" s="60" t="s">
        <v>34</v>
      </c>
      <c r="E8" s="62" t="s">
        <v>35</v>
      </c>
      <c r="F8" s="58" t="s">
        <v>26</v>
      </c>
      <c r="G8" s="63">
        <v>1800</v>
      </c>
      <c r="H8" s="63">
        <v>1800</v>
      </c>
      <c r="I8" s="83"/>
      <c r="J8" s="83">
        <v>180</v>
      </c>
      <c r="K8" s="83"/>
      <c r="L8" s="67" t="s">
        <v>36</v>
      </c>
      <c r="M8" s="75" t="s">
        <v>37</v>
      </c>
      <c r="N8" s="67" t="s">
        <v>29</v>
      </c>
      <c r="O8" s="67" t="s">
        <v>38</v>
      </c>
      <c r="P8" s="67"/>
      <c r="Q8" s="67" t="s">
        <v>39</v>
      </c>
      <c r="R8" s="94" t="s">
        <v>40</v>
      </c>
    </row>
    <row r="9" s="43" customFormat="1" ht="87" customHeight="1" spans="1:18">
      <c r="A9" s="58">
        <v>3</v>
      </c>
      <c r="B9" s="59" t="s">
        <v>21</v>
      </c>
      <c r="C9" s="60" t="s">
        <v>41</v>
      </c>
      <c r="D9" s="60" t="s">
        <v>42</v>
      </c>
      <c r="E9" s="64" t="s">
        <v>43</v>
      </c>
      <c r="F9" s="58" t="s">
        <v>26</v>
      </c>
      <c r="G9" s="59">
        <v>1400</v>
      </c>
      <c r="H9" s="59">
        <v>1400</v>
      </c>
      <c r="I9" s="83"/>
      <c r="J9" s="83">
        <v>140</v>
      </c>
      <c r="K9" s="83"/>
      <c r="L9" s="67" t="s">
        <v>27</v>
      </c>
      <c r="M9" s="84" t="s">
        <v>44</v>
      </c>
      <c r="N9" s="67" t="s">
        <v>29</v>
      </c>
      <c r="O9" s="67" t="s">
        <v>38</v>
      </c>
      <c r="P9" s="85"/>
      <c r="Q9" s="67"/>
      <c r="R9" s="94" t="s">
        <v>32</v>
      </c>
    </row>
    <row r="10" s="43" customFormat="1" ht="90" customHeight="1" spans="1:18">
      <c r="A10" s="58">
        <v>4</v>
      </c>
      <c r="B10" s="59" t="s">
        <v>21</v>
      </c>
      <c r="C10" s="60" t="s">
        <v>45</v>
      </c>
      <c r="D10" s="60" t="s">
        <v>46</v>
      </c>
      <c r="E10" s="62" t="s">
        <v>47</v>
      </c>
      <c r="F10" s="58" t="s">
        <v>26</v>
      </c>
      <c r="G10" s="63">
        <v>65</v>
      </c>
      <c r="H10" s="63">
        <v>65</v>
      </c>
      <c r="I10" s="83"/>
      <c r="J10" s="83"/>
      <c r="K10" s="83"/>
      <c r="L10" s="67" t="s">
        <v>27</v>
      </c>
      <c r="M10" s="84" t="s">
        <v>48</v>
      </c>
      <c r="N10" s="67" t="s">
        <v>49</v>
      </c>
      <c r="O10" s="67" t="s">
        <v>38</v>
      </c>
      <c r="P10" s="67" t="s">
        <v>50</v>
      </c>
      <c r="Q10" s="85" t="s">
        <v>51</v>
      </c>
      <c r="R10" s="95"/>
    </row>
    <row r="11" s="43" customFormat="1" ht="100" customHeight="1" spans="1:18">
      <c r="A11" s="58">
        <v>5</v>
      </c>
      <c r="B11" s="59" t="s">
        <v>21</v>
      </c>
      <c r="C11" s="60" t="s">
        <v>52</v>
      </c>
      <c r="D11" s="60" t="s">
        <v>53</v>
      </c>
      <c r="E11" s="62" t="s">
        <v>54</v>
      </c>
      <c r="F11" s="58" t="s">
        <v>26</v>
      </c>
      <c r="G11" s="63">
        <v>100</v>
      </c>
      <c r="H11" s="63">
        <v>100</v>
      </c>
      <c r="I11" s="83"/>
      <c r="J11" s="83"/>
      <c r="K11" s="83"/>
      <c r="L11" s="67" t="s">
        <v>27</v>
      </c>
      <c r="M11" s="84" t="s">
        <v>55</v>
      </c>
      <c r="N11" s="67" t="s">
        <v>49</v>
      </c>
      <c r="O11" s="67" t="s">
        <v>38</v>
      </c>
      <c r="P11" s="67" t="s">
        <v>50</v>
      </c>
      <c r="Q11" s="85" t="s">
        <v>56</v>
      </c>
      <c r="R11" s="95"/>
    </row>
    <row r="12" s="43" customFormat="1" ht="85" customHeight="1" spans="1:18">
      <c r="A12" s="58">
        <v>6</v>
      </c>
      <c r="B12" s="59" t="s">
        <v>21</v>
      </c>
      <c r="C12" s="60" t="s">
        <v>57</v>
      </c>
      <c r="D12" s="60" t="s">
        <v>58</v>
      </c>
      <c r="E12" s="62" t="s">
        <v>59</v>
      </c>
      <c r="F12" s="58" t="s">
        <v>26</v>
      </c>
      <c r="G12" s="63">
        <v>300</v>
      </c>
      <c r="H12" s="63">
        <v>300</v>
      </c>
      <c r="I12" s="83"/>
      <c r="J12" s="83"/>
      <c r="K12" s="83"/>
      <c r="L12" s="67" t="s">
        <v>27</v>
      </c>
      <c r="M12" s="84" t="s">
        <v>60</v>
      </c>
      <c r="N12" s="67" t="s">
        <v>49</v>
      </c>
      <c r="O12" s="67" t="s">
        <v>38</v>
      </c>
      <c r="P12" s="67" t="s">
        <v>50</v>
      </c>
      <c r="Q12" s="85" t="s">
        <v>56</v>
      </c>
      <c r="R12" s="95"/>
    </row>
    <row r="13" s="43" customFormat="1" ht="130" customHeight="1" spans="1:18">
      <c r="A13" s="58">
        <v>7</v>
      </c>
      <c r="B13" s="59" t="s">
        <v>21</v>
      </c>
      <c r="C13" s="60" t="s">
        <v>61</v>
      </c>
      <c r="D13" s="60" t="s">
        <v>62</v>
      </c>
      <c r="E13" s="62" t="s">
        <v>63</v>
      </c>
      <c r="F13" s="58" t="s">
        <v>26</v>
      </c>
      <c r="G13" s="63">
        <v>180</v>
      </c>
      <c r="H13" s="63">
        <v>180</v>
      </c>
      <c r="I13" s="83"/>
      <c r="J13" s="83">
        <v>20</v>
      </c>
      <c r="K13" s="83"/>
      <c r="L13" s="67" t="s">
        <v>27</v>
      </c>
      <c r="M13" s="62" t="s">
        <v>64</v>
      </c>
      <c r="N13" s="67" t="s">
        <v>29</v>
      </c>
      <c r="O13" s="67" t="s">
        <v>38</v>
      </c>
      <c r="P13" s="67"/>
      <c r="Q13" s="67" t="s">
        <v>65</v>
      </c>
      <c r="R13" s="95"/>
    </row>
    <row r="14" s="43" customFormat="1" ht="161" customHeight="1" spans="1:18">
      <c r="A14" s="58">
        <v>8</v>
      </c>
      <c r="B14" s="59" t="s">
        <v>21</v>
      </c>
      <c r="C14" s="60" t="s">
        <v>66</v>
      </c>
      <c r="D14" s="60" t="s">
        <v>67</v>
      </c>
      <c r="E14" s="62" t="s">
        <v>68</v>
      </c>
      <c r="F14" s="58" t="s">
        <v>26</v>
      </c>
      <c r="G14" s="63">
        <v>200</v>
      </c>
      <c r="H14" s="63">
        <v>200</v>
      </c>
      <c r="I14" s="83"/>
      <c r="J14" s="83">
        <v>20</v>
      </c>
      <c r="K14" s="83"/>
      <c r="L14" s="67" t="s">
        <v>27</v>
      </c>
      <c r="M14" s="84" t="s">
        <v>69</v>
      </c>
      <c r="N14" s="86" t="s">
        <v>70</v>
      </c>
      <c r="O14" s="67" t="s">
        <v>30</v>
      </c>
      <c r="P14" s="67"/>
      <c r="Q14" s="67" t="s">
        <v>51</v>
      </c>
      <c r="R14" s="95"/>
    </row>
    <row r="15" s="43" customFormat="1" ht="118" customHeight="1" spans="1:18">
      <c r="A15" s="58">
        <v>9</v>
      </c>
      <c r="B15" s="59" t="s">
        <v>21</v>
      </c>
      <c r="C15" s="60" t="s">
        <v>71</v>
      </c>
      <c r="D15" s="60" t="s">
        <v>72</v>
      </c>
      <c r="E15" s="62" t="s">
        <v>73</v>
      </c>
      <c r="F15" s="58" t="s">
        <v>26</v>
      </c>
      <c r="G15" s="63">
        <v>300</v>
      </c>
      <c r="H15" s="63">
        <v>300</v>
      </c>
      <c r="I15" s="83"/>
      <c r="J15" s="83"/>
      <c r="K15" s="83"/>
      <c r="L15" s="67" t="s">
        <v>27</v>
      </c>
      <c r="M15" s="62" t="s">
        <v>74</v>
      </c>
      <c r="N15" s="67" t="s">
        <v>49</v>
      </c>
      <c r="O15" s="67" t="s">
        <v>38</v>
      </c>
      <c r="P15" s="85" t="s">
        <v>50</v>
      </c>
      <c r="Q15" s="67"/>
      <c r="R15" s="94" t="s">
        <v>32</v>
      </c>
    </row>
    <row r="16" s="43" customFormat="1" ht="128" customHeight="1" spans="1:18">
      <c r="A16" s="58">
        <v>10</v>
      </c>
      <c r="B16" s="59" t="s">
        <v>21</v>
      </c>
      <c r="C16" s="60" t="s">
        <v>75</v>
      </c>
      <c r="D16" s="60" t="s">
        <v>76</v>
      </c>
      <c r="E16" s="62" t="s">
        <v>77</v>
      </c>
      <c r="F16" s="58" t="s">
        <v>26</v>
      </c>
      <c r="G16" s="63">
        <v>300</v>
      </c>
      <c r="H16" s="63">
        <v>300</v>
      </c>
      <c r="I16" s="83"/>
      <c r="J16" s="83"/>
      <c r="K16" s="83"/>
      <c r="L16" s="67" t="s">
        <v>27</v>
      </c>
      <c r="M16" s="62" t="s">
        <v>78</v>
      </c>
      <c r="N16" s="67" t="s">
        <v>49</v>
      </c>
      <c r="O16" s="67" t="s">
        <v>38</v>
      </c>
      <c r="P16" s="67" t="s">
        <v>50</v>
      </c>
      <c r="Q16" s="85"/>
      <c r="R16" s="94" t="s">
        <v>32</v>
      </c>
    </row>
    <row r="17" s="43" customFormat="1" ht="75" customHeight="1" spans="1:18">
      <c r="A17" s="58">
        <v>11</v>
      </c>
      <c r="B17" s="59" t="s">
        <v>21</v>
      </c>
      <c r="C17" s="60" t="s">
        <v>79</v>
      </c>
      <c r="D17" s="60" t="s">
        <v>80</v>
      </c>
      <c r="E17" s="62" t="s">
        <v>81</v>
      </c>
      <c r="F17" s="58" t="s">
        <v>26</v>
      </c>
      <c r="G17" s="63">
        <v>100</v>
      </c>
      <c r="H17" s="63">
        <v>100</v>
      </c>
      <c r="I17" s="83"/>
      <c r="J17" s="83"/>
      <c r="K17" s="83"/>
      <c r="L17" s="67" t="s">
        <v>27</v>
      </c>
      <c r="M17" s="84" t="s">
        <v>82</v>
      </c>
      <c r="N17" s="67" t="s">
        <v>49</v>
      </c>
      <c r="O17" s="67" t="s">
        <v>38</v>
      </c>
      <c r="P17" s="67" t="s">
        <v>50</v>
      </c>
      <c r="Q17" s="85" t="s">
        <v>83</v>
      </c>
      <c r="R17" s="95"/>
    </row>
    <row r="18" s="43" customFormat="1" ht="84" customHeight="1" spans="1:18">
      <c r="A18" s="58">
        <v>12</v>
      </c>
      <c r="B18" s="59" t="s">
        <v>21</v>
      </c>
      <c r="C18" s="60" t="s">
        <v>84</v>
      </c>
      <c r="D18" s="60" t="s">
        <v>34</v>
      </c>
      <c r="E18" s="62" t="s">
        <v>85</v>
      </c>
      <c r="F18" s="58" t="s">
        <v>26</v>
      </c>
      <c r="G18" s="63">
        <v>600</v>
      </c>
      <c r="H18" s="63">
        <v>600</v>
      </c>
      <c r="I18" s="83"/>
      <c r="J18" s="83"/>
      <c r="K18" s="83"/>
      <c r="L18" s="67" t="s">
        <v>27</v>
      </c>
      <c r="M18" s="84" t="s">
        <v>86</v>
      </c>
      <c r="N18" s="86" t="s">
        <v>87</v>
      </c>
      <c r="O18" s="67" t="s">
        <v>30</v>
      </c>
      <c r="P18" s="67"/>
      <c r="Q18" s="96" t="s">
        <v>88</v>
      </c>
      <c r="R18" s="94" t="s">
        <v>32</v>
      </c>
    </row>
    <row r="19" s="43" customFormat="1" ht="126" customHeight="1" spans="1:18">
      <c r="A19" s="58">
        <v>13</v>
      </c>
      <c r="B19" s="59" t="s">
        <v>21</v>
      </c>
      <c r="C19" s="60" t="s">
        <v>89</v>
      </c>
      <c r="D19" s="60" t="s">
        <v>90</v>
      </c>
      <c r="E19" s="62" t="s">
        <v>91</v>
      </c>
      <c r="F19" s="58" t="s">
        <v>26</v>
      </c>
      <c r="G19" s="63">
        <v>280</v>
      </c>
      <c r="H19" s="63">
        <v>280</v>
      </c>
      <c r="I19" s="83"/>
      <c r="J19" s="83">
        <v>30</v>
      </c>
      <c r="K19" s="83"/>
      <c r="L19" s="67" t="s">
        <v>92</v>
      </c>
      <c r="M19" s="62" t="s">
        <v>93</v>
      </c>
      <c r="N19" s="67" t="s">
        <v>29</v>
      </c>
      <c r="O19" s="67" t="s">
        <v>30</v>
      </c>
      <c r="P19" s="67"/>
      <c r="Q19" s="67" t="s">
        <v>94</v>
      </c>
      <c r="R19" s="95"/>
    </row>
    <row r="20" s="45" customFormat="1" ht="38" customHeight="1" spans="1:18">
      <c r="A20" s="58">
        <v>14</v>
      </c>
      <c r="B20" s="59" t="s">
        <v>21</v>
      </c>
      <c r="C20" s="65" t="s">
        <v>95</v>
      </c>
      <c r="D20" s="66" t="s">
        <v>96</v>
      </c>
      <c r="E20" s="65" t="s">
        <v>97</v>
      </c>
      <c r="F20" s="67" t="s">
        <v>26</v>
      </c>
      <c r="G20" s="68">
        <v>399.82</v>
      </c>
      <c r="H20" s="68">
        <v>399.82</v>
      </c>
      <c r="I20" s="59"/>
      <c r="J20" s="59">
        <v>120.24</v>
      </c>
      <c r="K20" s="59"/>
      <c r="L20" s="87" t="s">
        <v>98</v>
      </c>
      <c r="M20" s="88" t="s">
        <v>99</v>
      </c>
      <c r="N20" s="67" t="s">
        <v>100</v>
      </c>
      <c r="O20" s="67" t="s">
        <v>30</v>
      </c>
      <c r="P20" s="67"/>
      <c r="Q20" s="67" t="s">
        <v>101</v>
      </c>
      <c r="R20" s="94" t="s">
        <v>32</v>
      </c>
    </row>
    <row r="21" s="42" customFormat="1" ht="26" customHeight="1" spans="1:18">
      <c r="A21" s="54" t="s">
        <v>102</v>
      </c>
      <c r="B21" s="55"/>
      <c r="C21" s="55"/>
      <c r="D21" s="54">
        <v>5</v>
      </c>
      <c r="E21" s="57"/>
      <c r="F21" s="54"/>
      <c r="G21" s="56">
        <f>SUM(G22:G26)</f>
        <v>3247.86304</v>
      </c>
      <c r="H21" s="56">
        <f>SUM(H22:H26)</f>
        <v>3247.86304</v>
      </c>
      <c r="I21" s="56">
        <f>SUM(I22:I26)</f>
        <v>0</v>
      </c>
      <c r="J21" s="56">
        <f>SUM(J22:J26)</f>
        <v>327</v>
      </c>
      <c r="K21" s="68"/>
      <c r="L21" s="81"/>
      <c r="M21" s="82"/>
      <c r="N21" s="67"/>
      <c r="O21" s="67"/>
      <c r="P21" s="67"/>
      <c r="Q21" s="67"/>
      <c r="R21" s="95"/>
    </row>
    <row r="22" s="44" customFormat="1" ht="62" customHeight="1" spans="1:18">
      <c r="A22" s="69">
        <v>1</v>
      </c>
      <c r="B22" s="70" t="s">
        <v>21</v>
      </c>
      <c r="C22" s="71" t="s">
        <v>103</v>
      </c>
      <c r="D22" s="71" t="s">
        <v>104</v>
      </c>
      <c r="E22" s="72" t="s">
        <v>105</v>
      </c>
      <c r="F22" s="69" t="s">
        <v>26</v>
      </c>
      <c r="G22" s="73">
        <v>616</v>
      </c>
      <c r="H22" s="73">
        <v>616</v>
      </c>
      <c r="I22" s="89"/>
      <c r="J22" s="89">
        <v>62</v>
      </c>
      <c r="K22" s="89"/>
      <c r="L22" s="74" t="s">
        <v>36</v>
      </c>
      <c r="M22" s="72" t="s">
        <v>106</v>
      </c>
      <c r="N22" s="90" t="s">
        <v>107</v>
      </c>
      <c r="O22" s="74" t="s">
        <v>38</v>
      </c>
      <c r="P22" s="74"/>
      <c r="Q22" s="74" t="s">
        <v>108</v>
      </c>
      <c r="R22" s="94" t="s">
        <v>40</v>
      </c>
    </row>
    <row r="23" s="44" customFormat="1" ht="42.75" spans="1:18">
      <c r="A23" s="69">
        <v>2</v>
      </c>
      <c r="B23" s="70" t="s">
        <v>21</v>
      </c>
      <c r="C23" s="71" t="s">
        <v>109</v>
      </c>
      <c r="D23" s="71" t="s">
        <v>110</v>
      </c>
      <c r="E23" s="72" t="s">
        <v>111</v>
      </c>
      <c r="F23" s="69" t="s">
        <v>26</v>
      </c>
      <c r="G23" s="73">
        <v>600</v>
      </c>
      <c r="H23" s="73">
        <v>600</v>
      </c>
      <c r="I23" s="89"/>
      <c r="J23" s="89">
        <v>60</v>
      </c>
      <c r="K23" s="89"/>
      <c r="L23" s="74" t="s">
        <v>36</v>
      </c>
      <c r="M23" s="72" t="s">
        <v>112</v>
      </c>
      <c r="N23" s="90" t="s">
        <v>113</v>
      </c>
      <c r="O23" s="74" t="s">
        <v>38</v>
      </c>
      <c r="P23" s="74" t="s">
        <v>114</v>
      </c>
      <c r="Q23" s="74" t="s">
        <v>115</v>
      </c>
      <c r="R23" s="94" t="s">
        <v>40</v>
      </c>
    </row>
    <row r="24" s="44" customFormat="1" ht="42.75" spans="1:18">
      <c r="A24" s="69">
        <v>3</v>
      </c>
      <c r="B24" s="70" t="s">
        <v>21</v>
      </c>
      <c r="C24" s="71" t="s">
        <v>116</v>
      </c>
      <c r="D24" s="71" t="s">
        <v>117</v>
      </c>
      <c r="E24" s="72" t="s">
        <v>118</v>
      </c>
      <c r="F24" s="69" t="s">
        <v>26</v>
      </c>
      <c r="G24" s="73">
        <v>644</v>
      </c>
      <c r="H24" s="73">
        <v>644</v>
      </c>
      <c r="I24" s="89"/>
      <c r="J24" s="89">
        <v>65</v>
      </c>
      <c r="K24" s="89"/>
      <c r="L24" s="74" t="s">
        <v>36</v>
      </c>
      <c r="M24" s="72" t="s">
        <v>119</v>
      </c>
      <c r="N24" s="90" t="s">
        <v>120</v>
      </c>
      <c r="O24" s="74" t="s">
        <v>38</v>
      </c>
      <c r="P24" s="74"/>
      <c r="Q24" s="74" t="s">
        <v>51</v>
      </c>
      <c r="R24" s="94" t="s">
        <v>40</v>
      </c>
    </row>
    <row r="25" s="44" customFormat="1" ht="42.75" spans="1:18">
      <c r="A25" s="69">
        <v>4</v>
      </c>
      <c r="B25" s="70" t="s">
        <v>21</v>
      </c>
      <c r="C25" s="71" t="s">
        <v>121</v>
      </c>
      <c r="D25" s="71" t="s">
        <v>122</v>
      </c>
      <c r="E25" s="72" t="s">
        <v>123</v>
      </c>
      <c r="F25" s="69" t="s">
        <v>26</v>
      </c>
      <c r="G25" s="73">
        <v>662</v>
      </c>
      <c r="H25" s="73">
        <v>662</v>
      </c>
      <c r="I25" s="89"/>
      <c r="J25" s="89">
        <v>67</v>
      </c>
      <c r="K25" s="89"/>
      <c r="L25" s="74" t="s">
        <v>36</v>
      </c>
      <c r="M25" s="72" t="s">
        <v>124</v>
      </c>
      <c r="N25" s="90" t="s">
        <v>125</v>
      </c>
      <c r="O25" s="74" t="s">
        <v>38</v>
      </c>
      <c r="P25" s="74"/>
      <c r="Q25" s="74" t="s">
        <v>51</v>
      </c>
      <c r="R25" s="94" t="s">
        <v>40</v>
      </c>
    </row>
    <row r="26" s="44" customFormat="1" ht="42.75" spans="1:18">
      <c r="A26" s="69">
        <v>5</v>
      </c>
      <c r="B26" s="70" t="s">
        <v>21</v>
      </c>
      <c r="C26" s="74" t="s">
        <v>126</v>
      </c>
      <c r="D26" s="71" t="s">
        <v>127</v>
      </c>
      <c r="E26" s="72" t="s">
        <v>128</v>
      </c>
      <c r="F26" s="69" t="s">
        <v>26</v>
      </c>
      <c r="G26" s="73">
        <v>725.86304</v>
      </c>
      <c r="H26" s="73">
        <v>725.86304</v>
      </c>
      <c r="I26" s="89"/>
      <c r="J26" s="89">
        <v>73</v>
      </c>
      <c r="K26" s="89"/>
      <c r="L26" s="74" t="s">
        <v>36</v>
      </c>
      <c r="M26" s="72" t="s">
        <v>129</v>
      </c>
      <c r="N26" s="90" t="s">
        <v>130</v>
      </c>
      <c r="O26" s="74" t="s">
        <v>38</v>
      </c>
      <c r="P26" s="74" t="s">
        <v>114</v>
      </c>
      <c r="Q26" s="74" t="s">
        <v>115</v>
      </c>
      <c r="R26" s="94" t="s">
        <v>40</v>
      </c>
    </row>
    <row r="27" s="42" customFormat="1" ht="24" customHeight="1" spans="1:18">
      <c r="A27" s="54" t="s">
        <v>131</v>
      </c>
      <c r="B27" s="55"/>
      <c r="C27" s="55"/>
      <c r="D27" s="54">
        <v>5</v>
      </c>
      <c r="E27" s="57"/>
      <c r="F27" s="54"/>
      <c r="G27" s="56">
        <f>SUM(G28:G32)</f>
        <v>2325.88</v>
      </c>
      <c r="H27" s="56">
        <f>SUM(H28:H32)</f>
        <v>2325.88</v>
      </c>
      <c r="I27" s="56">
        <f>SUM(I28:I32)</f>
        <v>0</v>
      </c>
      <c r="J27" s="56">
        <f>SUM(J28:J32)</f>
        <v>278.45</v>
      </c>
      <c r="K27" s="56">
        <f>SUM(K28:K32)</f>
        <v>0</v>
      </c>
      <c r="L27" s="81"/>
      <c r="M27" s="82"/>
      <c r="N27" s="67"/>
      <c r="O27" s="67"/>
      <c r="P27" s="67"/>
      <c r="Q27" s="67"/>
      <c r="R27" s="95"/>
    </row>
    <row r="28" s="45" customFormat="1" ht="75" customHeight="1" spans="1:18">
      <c r="A28" s="58">
        <v>1</v>
      </c>
      <c r="B28" s="59" t="s">
        <v>21</v>
      </c>
      <c r="C28" s="65" t="s">
        <v>132</v>
      </c>
      <c r="D28" s="66" t="s">
        <v>133</v>
      </c>
      <c r="E28" s="75" t="s">
        <v>134</v>
      </c>
      <c r="F28" s="67" t="s">
        <v>26</v>
      </c>
      <c r="G28" s="68">
        <v>650</v>
      </c>
      <c r="H28" s="68">
        <v>650</v>
      </c>
      <c r="I28" s="59"/>
      <c r="J28" s="59">
        <v>65</v>
      </c>
      <c r="K28" s="59"/>
      <c r="L28" s="87" t="s">
        <v>36</v>
      </c>
      <c r="M28" s="88" t="s">
        <v>135</v>
      </c>
      <c r="N28" s="67" t="s">
        <v>136</v>
      </c>
      <c r="O28" s="67" t="s">
        <v>38</v>
      </c>
      <c r="P28" s="67"/>
      <c r="Q28" s="67" t="s">
        <v>137</v>
      </c>
      <c r="R28" s="97"/>
    </row>
    <row r="29" s="45" customFormat="1" ht="125" customHeight="1" spans="1:18">
      <c r="A29" s="58">
        <v>2</v>
      </c>
      <c r="B29" s="59" t="s">
        <v>21</v>
      </c>
      <c r="C29" s="65" t="s">
        <v>138</v>
      </c>
      <c r="D29" s="66" t="s">
        <v>139</v>
      </c>
      <c r="E29" s="75" t="s">
        <v>140</v>
      </c>
      <c r="F29" s="67" t="s">
        <v>26</v>
      </c>
      <c r="G29" s="68">
        <v>680</v>
      </c>
      <c r="H29" s="68">
        <v>680</v>
      </c>
      <c r="I29" s="59"/>
      <c r="J29" s="59">
        <v>70</v>
      </c>
      <c r="K29" s="59"/>
      <c r="L29" s="87" t="s">
        <v>141</v>
      </c>
      <c r="M29" s="88" t="s">
        <v>142</v>
      </c>
      <c r="N29" s="67" t="s">
        <v>29</v>
      </c>
      <c r="O29" s="67" t="s">
        <v>30</v>
      </c>
      <c r="P29" s="67"/>
      <c r="Q29" s="67" t="s">
        <v>143</v>
      </c>
      <c r="R29" s="97"/>
    </row>
    <row r="30" s="45" customFormat="1" ht="38" customHeight="1" spans="1:18">
      <c r="A30" s="58">
        <v>3</v>
      </c>
      <c r="B30" s="59" t="s">
        <v>21</v>
      </c>
      <c r="C30" s="65" t="s">
        <v>144</v>
      </c>
      <c r="D30" s="66" t="s">
        <v>145</v>
      </c>
      <c r="E30" s="75" t="s">
        <v>146</v>
      </c>
      <c r="F30" s="67" t="s">
        <v>26</v>
      </c>
      <c r="G30" s="68">
        <v>90</v>
      </c>
      <c r="H30" s="68">
        <v>90</v>
      </c>
      <c r="I30" s="59"/>
      <c r="J30" s="59">
        <v>0</v>
      </c>
      <c r="K30" s="59"/>
      <c r="L30" s="87" t="s">
        <v>36</v>
      </c>
      <c r="M30" s="88" t="s">
        <v>147</v>
      </c>
      <c r="N30" s="67" t="s">
        <v>148</v>
      </c>
      <c r="O30" s="67" t="s">
        <v>30</v>
      </c>
      <c r="P30" s="67"/>
      <c r="Q30" s="67"/>
      <c r="R30" s="97"/>
    </row>
    <row r="31" s="45" customFormat="1" ht="42" customHeight="1" spans="1:18">
      <c r="A31" s="58">
        <v>4</v>
      </c>
      <c r="B31" s="59" t="s">
        <v>21</v>
      </c>
      <c r="C31" s="65" t="s">
        <v>149</v>
      </c>
      <c r="D31" s="66" t="s">
        <v>150</v>
      </c>
      <c r="E31" s="75" t="s">
        <v>151</v>
      </c>
      <c r="F31" s="67" t="s">
        <v>26</v>
      </c>
      <c r="G31" s="68">
        <v>600</v>
      </c>
      <c r="H31" s="68">
        <v>600</v>
      </c>
      <c r="I31" s="59"/>
      <c r="J31" s="59">
        <v>60</v>
      </c>
      <c r="K31" s="59"/>
      <c r="L31" s="87" t="s">
        <v>152</v>
      </c>
      <c r="M31" s="88" t="s">
        <v>153</v>
      </c>
      <c r="N31" s="67" t="s">
        <v>29</v>
      </c>
      <c r="O31" s="67" t="s">
        <v>30</v>
      </c>
      <c r="P31" s="67"/>
      <c r="Q31" s="67" t="s">
        <v>154</v>
      </c>
      <c r="R31" s="97"/>
    </row>
    <row r="32" s="45" customFormat="1" ht="57" customHeight="1" spans="1:18">
      <c r="A32" s="58">
        <v>5</v>
      </c>
      <c r="B32" s="59" t="s">
        <v>21</v>
      </c>
      <c r="C32" s="65" t="s">
        <v>155</v>
      </c>
      <c r="D32" s="66" t="s">
        <v>156</v>
      </c>
      <c r="E32" s="75" t="s">
        <v>157</v>
      </c>
      <c r="F32" s="67" t="s">
        <v>26</v>
      </c>
      <c r="G32" s="68">
        <v>305.88</v>
      </c>
      <c r="H32" s="68">
        <v>305.88</v>
      </c>
      <c r="I32" s="59"/>
      <c r="J32" s="59">
        <v>83.45</v>
      </c>
      <c r="K32" s="59"/>
      <c r="L32" s="87" t="s">
        <v>158</v>
      </c>
      <c r="M32" s="88" t="s">
        <v>99</v>
      </c>
      <c r="N32" s="67" t="s">
        <v>100</v>
      </c>
      <c r="O32" s="67" t="s">
        <v>30</v>
      </c>
      <c r="P32" s="67"/>
      <c r="Q32" s="67" t="s">
        <v>101</v>
      </c>
      <c r="R32" s="94" t="s">
        <v>32</v>
      </c>
    </row>
    <row r="33" s="42" customFormat="1" ht="29" customHeight="1" spans="1:18">
      <c r="A33" s="54" t="s">
        <v>159</v>
      </c>
      <c r="B33" s="55"/>
      <c r="C33" s="55"/>
      <c r="D33" s="54">
        <v>13</v>
      </c>
      <c r="E33" s="57"/>
      <c r="F33" s="54"/>
      <c r="G33" s="56">
        <f>SUM(G34:G46)</f>
        <v>22032.69</v>
      </c>
      <c r="H33" s="56">
        <f>SUM(H34:H46)</f>
        <v>22032.69</v>
      </c>
      <c r="I33" s="56">
        <f>SUM(I34:I46)</f>
        <v>0</v>
      </c>
      <c r="J33" s="56">
        <f>SUM(J34:J46)</f>
        <v>2214</v>
      </c>
      <c r="K33" s="56">
        <f>SUM(K34:K46)</f>
        <v>0</v>
      </c>
      <c r="L33" s="81"/>
      <c r="M33" s="82"/>
      <c r="N33" s="67"/>
      <c r="O33" s="67"/>
      <c r="P33" s="67"/>
      <c r="Q33" s="67"/>
      <c r="R33" s="95"/>
    </row>
    <row r="34" s="44" customFormat="1" ht="69" customHeight="1" spans="1:18">
      <c r="A34" s="69">
        <v>1</v>
      </c>
      <c r="B34" s="70" t="s">
        <v>21</v>
      </c>
      <c r="C34" s="71" t="s">
        <v>160</v>
      </c>
      <c r="D34" s="71" t="s">
        <v>161</v>
      </c>
      <c r="E34" s="72" t="s">
        <v>162</v>
      </c>
      <c r="F34" s="69" t="s">
        <v>26</v>
      </c>
      <c r="G34" s="73">
        <v>3200</v>
      </c>
      <c r="H34" s="73">
        <v>3200</v>
      </c>
      <c r="I34" s="89"/>
      <c r="J34" s="89">
        <v>320</v>
      </c>
      <c r="K34" s="89"/>
      <c r="L34" s="74" t="s">
        <v>36</v>
      </c>
      <c r="M34" s="72" t="s">
        <v>129</v>
      </c>
      <c r="N34" s="90" t="s">
        <v>163</v>
      </c>
      <c r="O34" s="74" t="s">
        <v>38</v>
      </c>
      <c r="P34" s="74"/>
      <c r="Q34" s="98" t="s">
        <v>51</v>
      </c>
      <c r="R34" s="94" t="s">
        <v>40</v>
      </c>
    </row>
    <row r="35" s="44" customFormat="1" ht="97" customHeight="1" spans="1:18">
      <c r="A35" s="69">
        <v>2</v>
      </c>
      <c r="B35" s="70" t="s">
        <v>21</v>
      </c>
      <c r="C35" s="71" t="s">
        <v>164</v>
      </c>
      <c r="D35" s="71" t="s">
        <v>165</v>
      </c>
      <c r="E35" s="72" t="s">
        <v>166</v>
      </c>
      <c r="F35" s="69" t="s">
        <v>26</v>
      </c>
      <c r="G35" s="73">
        <v>1580</v>
      </c>
      <c r="H35" s="73">
        <v>1580</v>
      </c>
      <c r="I35" s="89"/>
      <c r="J35" s="89">
        <v>158</v>
      </c>
      <c r="K35" s="89"/>
      <c r="L35" s="74" t="s">
        <v>36</v>
      </c>
      <c r="M35" s="72" t="s">
        <v>167</v>
      </c>
      <c r="N35" s="90" t="s">
        <v>168</v>
      </c>
      <c r="O35" s="74" t="s">
        <v>38</v>
      </c>
      <c r="P35" s="74"/>
      <c r="Q35" s="98" t="s">
        <v>51</v>
      </c>
      <c r="R35" s="94" t="s">
        <v>40</v>
      </c>
    </row>
    <row r="36" s="44" customFormat="1" ht="125" customHeight="1" spans="1:18">
      <c r="A36" s="69">
        <v>3</v>
      </c>
      <c r="B36" s="70" t="s">
        <v>21</v>
      </c>
      <c r="C36" s="71" t="s">
        <v>169</v>
      </c>
      <c r="D36" s="76" t="s">
        <v>170</v>
      </c>
      <c r="E36" s="72" t="s">
        <v>171</v>
      </c>
      <c r="F36" s="69" t="s">
        <v>26</v>
      </c>
      <c r="G36" s="73">
        <v>502.69</v>
      </c>
      <c r="H36" s="73">
        <v>502.69</v>
      </c>
      <c r="I36" s="89"/>
      <c r="J36" s="89">
        <v>50</v>
      </c>
      <c r="K36" s="89"/>
      <c r="L36" s="74" t="s">
        <v>36</v>
      </c>
      <c r="M36" s="72" t="s">
        <v>172</v>
      </c>
      <c r="N36" s="90" t="s">
        <v>173</v>
      </c>
      <c r="O36" s="74" t="s">
        <v>30</v>
      </c>
      <c r="P36" s="74" t="s">
        <v>114</v>
      </c>
      <c r="Q36" s="98" t="s">
        <v>174</v>
      </c>
      <c r="R36" s="94" t="s">
        <v>40</v>
      </c>
    </row>
    <row r="37" s="44" customFormat="1" ht="42.75" spans="1:18">
      <c r="A37" s="69">
        <v>4</v>
      </c>
      <c r="B37" s="70" t="s">
        <v>21</v>
      </c>
      <c r="C37" s="71" t="s">
        <v>175</v>
      </c>
      <c r="D37" s="76" t="s">
        <v>176</v>
      </c>
      <c r="E37" s="77" t="s">
        <v>177</v>
      </c>
      <c r="F37" s="69" t="s">
        <v>26</v>
      </c>
      <c r="G37" s="73">
        <v>780</v>
      </c>
      <c r="H37" s="73">
        <v>780</v>
      </c>
      <c r="I37" s="89"/>
      <c r="J37" s="89">
        <v>78</v>
      </c>
      <c r="K37" s="89"/>
      <c r="L37" s="74" t="s">
        <v>36</v>
      </c>
      <c r="M37" s="72" t="s">
        <v>178</v>
      </c>
      <c r="N37" s="71" t="s">
        <v>179</v>
      </c>
      <c r="O37" s="74" t="s">
        <v>30</v>
      </c>
      <c r="P37" s="74"/>
      <c r="Q37" s="98" t="s">
        <v>180</v>
      </c>
      <c r="R37" s="94" t="s">
        <v>40</v>
      </c>
    </row>
    <row r="38" s="44" customFormat="1" ht="67" customHeight="1" spans="1:18">
      <c r="A38" s="69">
        <v>5</v>
      </c>
      <c r="B38" s="70" t="s">
        <v>21</v>
      </c>
      <c r="C38" s="71" t="s">
        <v>181</v>
      </c>
      <c r="D38" s="76" t="s">
        <v>182</v>
      </c>
      <c r="E38" s="72" t="s">
        <v>183</v>
      </c>
      <c r="F38" s="69" t="s">
        <v>26</v>
      </c>
      <c r="G38" s="73">
        <v>930</v>
      </c>
      <c r="H38" s="73">
        <v>930</v>
      </c>
      <c r="I38" s="89"/>
      <c r="J38" s="89">
        <v>95</v>
      </c>
      <c r="K38" s="89"/>
      <c r="L38" s="74" t="s">
        <v>36</v>
      </c>
      <c r="M38" s="72" t="s">
        <v>184</v>
      </c>
      <c r="N38" s="71" t="s">
        <v>185</v>
      </c>
      <c r="O38" s="74" t="s">
        <v>30</v>
      </c>
      <c r="P38" s="74"/>
      <c r="Q38" s="98" t="s">
        <v>180</v>
      </c>
      <c r="R38" s="94" t="s">
        <v>40</v>
      </c>
    </row>
    <row r="39" s="44" customFormat="1" ht="42.75" spans="1:18">
      <c r="A39" s="69">
        <v>6</v>
      </c>
      <c r="B39" s="70" t="s">
        <v>21</v>
      </c>
      <c r="C39" s="71" t="s">
        <v>186</v>
      </c>
      <c r="D39" s="76" t="s">
        <v>187</v>
      </c>
      <c r="E39" s="72" t="s">
        <v>188</v>
      </c>
      <c r="F39" s="69" t="s">
        <v>26</v>
      </c>
      <c r="G39" s="73">
        <v>780</v>
      </c>
      <c r="H39" s="73">
        <v>780</v>
      </c>
      <c r="I39" s="89"/>
      <c r="J39" s="89">
        <v>78</v>
      </c>
      <c r="K39" s="89"/>
      <c r="L39" s="74" t="s">
        <v>36</v>
      </c>
      <c r="M39" s="72" t="s">
        <v>189</v>
      </c>
      <c r="N39" s="71" t="s">
        <v>190</v>
      </c>
      <c r="O39" s="74" t="s">
        <v>30</v>
      </c>
      <c r="P39" s="74"/>
      <c r="Q39" s="98" t="s">
        <v>31</v>
      </c>
      <c r="R39" s="94" t="s">
        <v>40</v>
      </c>
    </row>
    <row r="40" s="44" customFormat="1" ht="65" customHeight="1" spans="1:18">
      <c r="A40" s="69">
        <v>7</v>
      </c>
      <c r="B40" s="70" t="s">
        <v>21</v>
      </c>
      <c r="C40" s="71" t="s">
        <v>191</v>
      </c>
      <c r="D40" s="76" t="s">
        <v>192</v>
      </c>
      <c r="E40" s="72" t="s">
        <v>193</v>
      </c>
      <c r="F40" s="69" t="s">
        <v>26</v>
      </c>
      <c r="G40" s="73">
        <v>720</v>
      </c>
      <c r="H40" s="73">
        <v>720</v>
      </c>
      <c r="I40" s="89"/>
      <c r="J40" s="89">
        <v>73</v>
      </c>
      <c r="K40" s="89"/>
      <c r="L40" s="74" t="s">
        <v>36</v>
      </c>
      <c r="M40" s="72" t="s">
        <v>194</v>
      </c>
      <c r="N40" s="71" t="s">
        <v>195</v>
      </c>
      <c r="O40" s="74" t="s">
        <v>30</v>
      </c>
      <c r="P40" s="74"/>
      <c r="Q40" s="98" t="s">
        <v>31</v>
      </c>
      <c r="R40" s="94" t="s">
        <v>40</v>
      </c>
    </row>
    <row r="41" s="43" customFormat="1" ht="115" customHeight="1" spans="1:18">
      <c r="A41" s="69">
        <v>8</v>
      </c>
      <c r="B41" s="59" t="s">
        <v>21</v>
      </c>
      <c r="C41" s="60" t="s">
        <v>196</v>
      </c>
      <c r="D41" s="60" t="s">
        <v>197</v>
      </c>
      <c r="E41" s="78" t="s">
        <v>198</v>
      </c>
      <c r="F41" s="58" t="s">
        <v>26</v>
      </c>
      <c r="G41" s="63">
        <v>2380</v>
      </c>
      <c r="H41" s="63">
        <v>2380</v>
      </c>
      <c r="I41" s="83"/>
      <c r="J41" s="83">
        <v>240</v>
      </c>
      <c r="K41" s="83"/>
      <c r="L41" s="67" t="s">
        <v>36</v>
      </c>
      <c r="M41" s="75" t="s">
        <v>199</v>
      </c>
      <c r="N41" s="67" t="s">
        <v>200</v>
      </c>
      <c r="O41" s="67" t="s">
        <v>30</v>
      </c>
      <c r="P41" s="67"/>
      <c r="Q41" s="85" t="s">
        <v>180</v>
      </c>
      <c r="R41" s="94" t="s">
        <v>32</v>
      </c>
    </row>
    <row r="42" s="43" customFormat="1" ht="102" customHeight="1" spans="1:18">
      <c r="A42" s="69">
        <v>9</v>
      </c>
      <c r="B42" s="59" t="s">
        <v>21</v>
      </c>
      <c r="C42" s="60" t="s">
        <v>201</v>
      </c>
      <c r="D42" s="60" t="s">
        <v>202</v>
      </c>
      <c r="E42" s="75" t="s">
        <v>203</v>
      </c>
      <c r="F42" s="58" t="s">
        <v>26</v>
      </c>
      <c r="G42" s="63">
        <v>3280</v>
      </c>
      <c r="H42" s="63">
        <v>3280</v>
      </c>
      <c r="I42" s="83"/>
      <c r="J42" s="83">
        <v>330</v>
      </c>
      <c r="K42" s="83"/>
      <c r="L42" s="67" t="s">
        <v>36</v>
      </c>
      <c r="M42" s="75" t="s">
        <v>204</v>
      </c>
      <c r="N42" s="67" t="s">
        <v>29</v>
      </c>
      <c r="O42" s="67" t="s">
        <v>30</v>
      </c>
      <c r="P42" s="67" t="s">
        <v>114</v>
      </c>
      <c r="Q42" s="85" t="s">
        <v>205</v>
      </c>
      <c r="R42" s="94" t="s">
        <v>32</v>
      </c>
    </row>
    <row r="43" s="44" customFormat="1" ht="119" customHeight="1" spans="1:18">
      <c r="A43" s="69">
        <v>10</v>
      </c>
      <c r="B43" s="70" t="s">
        <v>21</v>
      </c>
      <c r="C43" s="71" t="s">
        <v>206</v>
      </c>
      <c r="D43" s="71" t="s">
        <v>207</v>
      </c>
      <c r="E43" s="72" t="s">
        <v>208</v>
      </c>
      <c r="F43" s="69" t="s">
        <v>26</v>
      </c>
      <c r="G43" s="73">
        <v>1630</v>
      </c>
      <c r="H43" s="73">
        <v>1630</v>
      </c>
      <c r="I43" s="89"/>
      <c r="J43" s="89">
        <v>165</v>
      </c>
      <c r="K43" s="89"/>
      <c r="L43" s="74" t="s">
        <v>36</v>
      </c>
      <c r="M43" s="72" t="s">
        <v>209</v>
      </c>
      <c r="N43" s="71" t="s">
        <v>210</v>
      </c>
      <c r="O43" s="74" t="s">
        <v>30</v>
      </c>
      <c r="P43" s="74"/>
      <c r="Q43" s="98" t="s">
        <v>180</v>
      </c>
      <c r="R43" s="94" t="s">
        <v>40</v>
      </c>
    </row>
    <row r="44" s="44" customFormat="1" ht="139" customHeight="1" spans="1:18">
      <c r="A44" s="69">
        <v>11</v>
      </c>
      <c r="B44" s="70" t="s">
        <v>21</v>
      </c>
      <c r="C44" s="71" t="s">
        <v>211</v>
      </c>
      <c r="D44" s="71" t="s">
        <v>212</v>
      </c>
      <c r="E44" s="72" t="s">
        <v>213</v>
      </c>
      <c r="F44" s="69" t="s">
        <v>26</v>
      </c>
      <c r="G44" s="73">
        <v>2000</v>
      </c>
      <c r="H44" s="73">
        <v>2000</v>
      </c>
      <c r="I44" s="89"/>
      <c r="J44" s="89">
        <v>202</v>
      </c>
      <c r="K44" s="89"/>
      <c r="L44" s="74" t="s">
        <v>36</v>
      </c>
      <c r="M44" s="72" t="s">
        <v>214</v>
      </c>
      <c r="N44" s="71" t="s">
        <v>215</v>
      </c>
      <c r="O44" s="74" t="s">
        <v>30</v>
      </c>
      <c r="P44" s="74"/>
      <c r="Q44" s="98" t="s">
        <v>216</v>
      </c>
      <c r="R44" s="94" t="s">
        <v>40</v>
      </c>
    </row>
    <row r="45" s="44" customFormat="1" ht="66" customHeight="1" spans="1:18">
      <c r="A45" s="69">
        <v>12</v>
      </c>
      <c r="B45" s="70" t="s">
        <v>21</v>
      </c>
      <c r="C45" s="71" t="s">
        <v>217</v>
      </c>
      <c r="D45" s="71" t="s">
        <v>218</v>
      </c>
      <c r="E45" s="72" t="s">
        <v>219</v>
      </c>
      <c r="F45" s="69" t="s">
        <v>26</v>
      </c>
      <c r="G45" s="73">
        <v>2220</v>
      </c>
      <c r="H45" s="73">
        <v>2220</v>
      </c>
      <c r="I45" s="89"/>
      <c r="J45" s="89">
        <v>222</v>
      </c>
      <c r="K45" s="89"/>
      <c r="L45" s="74" t="s">
        <v>36</v>
      </c>
      <c r="M45" s="72" t="s">
        <v>220</v>
      </c>
      <c r="N45" s="71" t="s">
        <v>221</v>
      </c>
      <c r="O45" s="74" t="s">
        <v>38</v>
      </c>
      <c r="P45" s="74"/>
      <c r="Q45" s="98" t="s">
        <v>51</v>
      </c>
      <c r="R45" s="94" t="s">
        <v>40</v>
      </c>
    </row>
    <row r="46" s="44" customFormat="1" ht="81" customHeight="1" spans="1:18">
      <c r="A46" s="69">
        <v>13</v>
      </c>
      <c r="B46" s="70" t="s">
        <v>21</v>
      </c>
      <c r="C46" s="71" t="s">
        <v>222</v>
      </c>
      <c r="D46" s="71" t="s">
        <v>223</v>
      </c>
      <c r="E46" s="72" t="s">
        <v>224</v>
      </c>
      <c r="F46" s="69" t="s">
        <v>26</v>
      </c>
      <c r="G46" s="73">
        <v>2030</v>
      </c>
      <c r="H46" s="73">
        <v>2030</v>
      </c>
      <c r="I46" s="89"/>
      <c r="J46" s="89">
        <v>203</v>
      </c>
      <c r="K46" s="89"/>
      <c r="L46" s="74" t="s">
        <v>36</v>
      </c>
      <c r="M46" s="72" t="s">
        <v>225</v>
      </c>
      <c r="N46" s="71" t="s">
        <v>226</v>
      </c>
      <c r="O46" s="74" t="s">
        <v>38</v>
      </c>
      <c r="P46" s="74"/>
      <c r="Q46" s="98" t="s">
        <v>227</v>
      </c>
      <c r="R46" s="94" t="s">
        <v>40</v>
      </c>
    </row>
    <row r="47" s="42" customFormat="1" ht="25" customHeight="1" spans="1:18">
      <c r="A47" s="54" t="s">
        <v>228</v>
      </c>
      <c r="B47" s="55"/>
      <c r="C47" s="55"/>
      <c r="D47" s="54">
        <v>1</v>
      </c>
      <c r="E47" s="57"/>
      <c r="F47" s="54"/>
      <c r="G47" s="56">
        <f>G48</f>
        <v>220</v>
      </c>
      <c r="H47" s="56">
        <f>H48</f>
        <v>220</v>
      </c>
      <c r="I47" s="56">
        <f>I48</f>
        <v>0</v>
      </c>
      <c r="J47" s="56">
        <f>J48</f>
        <v>0</v>
      </c>
      <c r="K47" s="56">
        <f>K48</f>
        <v>0</v>
      </c>
      <c r="L47" s="81"/>
      <c r="M47" s="82"/>
      <c r="N47" s="67"/>
      <c r="O47" s="67"/>
      <c r="P47" s="67"/>
      <c r="Q47" s="67"/>
      <c r="R47" s="95"/>
    </row>
    <row r="48" s="43" customFormat="1" ht="53" customHeight="1" spans="1:18">
      <c r="A48" s="58">
        <v>1</v>
      </c>
      <c r="B48" s="59" t="s">
        <v>21</v>
      </c>
      <c r="C48" s="68" t="s">
        <v>229</v>
      </c>
      <c r="D48" s="68" t="s">
        <v>21</v>
      </c>
      <c r="E48" s="64" t="s">
        <v>230</v>
      </c>
      <c r="F48" s="58" t="s">
        <v>26</v>
      </c>
      <c r="G48" s="68">
        <v>220</v>
      </c>
      <c r="H48" s="68">
        <v>220</v>
      </c>
      <c r="I48" s="83"/>
      <c r="J48" s="83">
        <v>0</v>
      </c>
      <c r="K48" s="83"/>
      <c r="L48" s="85" t="s">
        <v>36</v>
      </c>
      <c r="M48" s="91" t="s">
        <v>231</v>
      </c>
      <c r="N48" s="67" t="s">
        <v>148</v>
      </c>
      <c r="O48" s="67" t="s">
        <v>38</v>
      </c>
      <c r="P48" s="67"/>
      <c r="Q48" s="67"/>
      <c r="R48" s="94" t="s">
        <v>40</v>
      </c>
    </row>
    <row r="49" s="42" customFormat="1" ht="26" customHeight="1" spans="1:18">
      <c r="A49" s="54" t="s">
        <v>232</v>
      </c>
      <c r="B49" s="55"/>
      <c r="C49" s="55"/>
      <c r="D49" s="54">
        <v>1</v>
      </c>
      <c r="E49" s="57"/>
      <c r="F49" s="54"/>
      <c r="G49" s="56">
        <f>G50</f>
        <v>60</v>
      </c>
      <c r="H49" s="56">
        <f>H50</f>
        <v>60</v>
      </c>
      <c r="I49" s="56">
        <f>I50</f>
        <v>0</v>
      </c>
      <c r="J49" s="56">
        <f>J50</f>
        <v>0</v>
      </c>
      <c r="K49" s="56">
        <f>K50</f>
        <v>0</v>
      </c>
      <c r="L49" s="81"/>
      <c r="M49" s="82"/>
      <c r="N49" s="67"/>
      <c r="O49" s="67"/>
      <c r="P49" s="67"/>
      <c r="Q49" s="67"/>
      <c r="R49" s="95"/>
    </row>
    <row r="50" s="43" customFormat="1" ht="55" customHeight="1" spans="1:18">
      <c r="A50" s="58">
        <v>1</v>
      </c>
      <c r="B50" s="59" t="s">
        <v>21</v>
      </c>
      <c r="C50" s="68" t="s">
        <v>233</v>
      </c>
      <c r="D50" s="68" t="s">
        <v>21</v>
      </c>
      <c r="E50" s="64" t="s">
        <v>234</v>
      </c>
      <c r="F50" s="58" t="s">
        <v>26</v>
      </c>
      <c r="G50" s="68">
        <v>60</v>
      </c>
      <c r="H50" s="68">
        <v>60</v>
      </c>
      <c r="I50" s="83"/>
      <c r="J50" s="83">
        <v>0</v>
      </c>
      <c r="K50" s="83"/>
      <c r="L50" s="85" t="s">
        <v>36</v>
      </c>
      <c r="M50" s="91" t="s">
        <v>235</v>
      </c>
      <c r="N50" s="67" t="s">
        <v>148</v>
      </c>
      <c r="O50" s="67" t="s">
        <v>38</v>
      </c>
      <c r="P50" s="67"/>
      <c r="Q50" s="67"/>
      <c r="R50" s="94" t="s">
        <v>40</v>
      </c>
    </row>
    <row r="51" s="42" customFormat="1" ht="33" customHeight="1" spans="1:18">
      <c r="A51" s="54" t="s">
        <v>236</v>
      </c>
      <c r="B51" s="55"/>
      <c r="C51" s="55"/>
      <c r="D51" s="54">
        <v>2</v>
      </c>
      <c r="E51" s="57"/>
      <c r="F51" s="54"/>
      <c r="G51" s="56">
        <f>G52+G53</f>
        <v>205</v>
      </c>
      <c r="H51" s="56">
        <f>H52+H53</f>
        <v>205</v>
      </c>
      <c r="I51" s="56">
        <f>I52+I53</f>
        <v>0</v>
      </c>
      <c r="J51" s="56">
        <f>J52+J53</f>
        <v>0</v>
      </c>
      <c r="K51" s="56">
        <f>K52+K53</f>
        <v>0</v>
      </c>
      <c r="L51" s="81"/>
      <c r="M51" s="82"/>
      <c r="N51" s="67"/>
      <c r="O51" s="67"/>
      <c r="P51" s="67"/>
      <c r="Q51" s="67"/>
      <c r="R51" s="95"/>
    </row>
    <row r="52" s="43" customFormat="1" ht="27" customHeight="1" spans="1:18">
      <c r="A52" s="58">
        <v>1</v>
      </c>
      <c r="B52" s="59" t="s">
        <v>21</v>
      </c>
      <c r="C52" s="68" t="s">
        <v>237</v>
      </c>
      <c r="D52" s="68" t="s">
        <v>21</v>
      </c>
      <c r="E52" s="79" t="s">
        <v>238</v>
      </c>
      <c r="F52" s="58" t="s">
        <v>26</v>
      </c>
      <c r="G52" s="68">
        <v>15</v>
      </c>
      <c r="H52" s="68">
        <v>15</v>
      </c>
      <c r="I52" s="83"/>
      <c r="J52" s="83">
        <v>0</v>
      </c>
      <c r="K52" s="83"/>
      <c r="L52" s="85" t="s">
        <v>36</v>
      </c>
      <c r="M52" s="65" t="s">
        <v>239</v>
      </c>
      <c r="N52" s="67" t="s">
        <v>148</v>
      </c>
      <c r="O52" s="67" t="s">
        <v>38</v>
      </c>
      <c r="P52" s="67"/>
      <c r="Q52" s="67"/>
      <c r="R52" s="94" t="s">
        <v>40</v>
      </c>
    </row>
    <row r="53" s="43" customFormat="1" ht="61" customHeight="1" spans="1:18">
      <c r="A53" s="58">
        <v>2</v>
      </c>
      <c r="B53" s="59" t="s">
        <v>21</v>
      </c>
      <c r="C53" s="60" t="s">
        <v>240</v>
      </c>
      <c r="D53" s="60" t="s">
        <v>21</v>
      </c>
      <c r="E53" s="62" t="s">
        <v>241</v>
      </c>
      <c r="F53" s="58" t="s">
        <v>26</v>
      </c>
      <c r="G53" s="63">
        <v>190</v>
      </c>
      <c r="H53" s="63">
        <v>190</v>
      </c>
      <c r="I53" s="83"/>
      <c r="J53" s="83">
        <v>0</v>
      </c>
      <c r="K53" s="83"/>
      <c r="L53" s="67" t="s">
        <v>36</v>
      </c>
      <c r="M53" s="91" t="s">
        <v>242</v>
      </c>
      <c r="N53" s="67" t="s">
        <v>148</v>
      </c>
      <c r="O53" s="67" t="s">
        <v>30</v>
      </c>
      <c r="P53" s="67"/>
      <c r="Q53" s="85"/>
      <c r="R53" s="94" t="s">
        <v>40</v>
      </c>
    </row>
  </sheetData>
  <mergeCells count="24">
    <mergeCell ref="A1:R1"/>
    <mergeCell ref="P2:R2"/>
    <mergeCell ref="G3:K3"/>
    <mergeCell ref="A5:C5"/>
    <mergeCell ref="A6:C6"/>
    <mergeCell ref="A21:C21"/>
    <mergeCell ref="A27:C27"/>
    <mergeCell ref="A33:C33"/>
    <mergeCell ref="A47:C47"/>
    <mergeCell ref="A49:C49"/>
    <mergeCell ref="A51:C51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P3:P4"/>
    <mergeCell ref="Q3:Q4"/>
    <mergeCell ref="R3:R4"/>
  </mergeCells>
  <printOptions horizontalCentered="1"/>
  <pageMargins left="0.196527777777778" right="0.196527777777778" top="0.118055555555556" bottom="0.354166666666667" header="0.0784722222222222" footer="0.0388888888888889"/>
  <pageSetup paperSize="9" scale="40" fitToHeight="0" orientation="landscape" horizontalDpi="600"/>
  <headerFooter>
    <oddFooter>&amp;C第 &amp;P 页，共 &amp;N 页</oddFooter>
  </headerFooter>
  <ignoredErrors>
    <ignoredError sqref="I47:K47 H50:L51 I29:K29 I6:K6 I21 I33:K33 K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5"/>
  <sheetViews>
    <sheetView zoomScale="50" zoomScaleNormal="50" workbookViewId="0">
      <selection activeCell="H13" sqref="H13"/>
    </sheetView>
  </sheetViews>
  <sheetFormatPr defaultColWidth="9" defaultRowHeight="13.5"/>
  <cols>
    <col min="2" max="2" width="12.5" customWidth="1"/>
    <col min="3" max="3" width="22.1333333333333" customWidth="1"/>
    <col min="4" max="4" width="18.3083333333333" customWidth="1"/>
    <col min="5" max="19" width="20.95" customWidth="1"/>
  </cols>
  <sheetData>
    <row r="1" s="1" customFormat="1" ht="93" customHeight="1" spans="1:19">
      <c r="A1" s="6" t="s">
        <v>243</v>
      </c>
      <c r="B1" s="6"/>
      <c r="C1" s="6"/>
      <c r="D1" s="7"/>
      <c r="E1" s="6"/>
      <c r="F1" s="7"/>
      <c r="G1" s="6"/>
      <c r="H1" s="7"/>
      <c r="I1" s="6"/>
      <c r="J1" s="7"/>
      <c r="K1" s="6"/>
      <c r="L1" s="7"/>
      <c r="M1" s="6"/>
      <c r="N1" s="7"/>
      <c r="O1" s="6"/>
      <c r="P1" s="7"/>
      <c r="Q1" s="6"/>
      <c r="R1" s="7"/>
      <c r="S1" s="6"/>
    </row>
    <row r="2" s="2" customFormat="1" ht="41" customHeight="1" spans="1:19">
      <c r="A2" s="8" t="s">
        <v>244</v>
      </c>
      <c r="B2" s="8"/>
      <c r="C2" s="8"/>
      <c r="D2" s="9"/>
      <c r="E2" s="10"/>
      <c r="F2" s="11"/>
      <c r="G2" s="10"/>
      <c r="H2" s="11" t="s">
        <v>245</v>
      </c>
      <c r="I2" s="11"/>
      <c r="J2" s="11"/>
      <c r="K2" s="11"/>
      <c r="L2" s="11"/>
      <c r="M2" s="11"/>
      <c r="N2" s="28" t="s">
        <v>246</v>
      </c>
      <c r="O2" s="29"/>
      <c r="P2" s="28"/>
      <c r="Q2" s="29"/>
      <c r="R2" s="28"/>
      <c r="S2" s="29"/>
    </row>
    <row r="3" s="3" customFormat="1" ht="77" customHeight="1" spans="1:255">
      <c r="A3" s="12" t="s">
        <v>2</v>
      </c>
      <c r="B3" s="13" t="s">
        <v>247</v>
      </c>
      <c r="C3" s="13" t="s">
        <v>248</v>
      </c>
      <c r="D3" s="14" t="s">
        <v>249</v>
      </c>
      <c r="E3" s="13" t="s">
        <v>250</v>
      </c>
      <c r="F3" s="14"/>
      <c r="G3" s="13" t="s">
        <v>251</v>
      </c>
      <c r="H3" s="14"/>
      <c r="I3" s="30" t="s">
        <v>252</v>
      </c>
      <c r="J3" s="31"/>
      <c r="K3" s="30" t="s">
        <v>253</v>
      </c>
      <c r="L3" s="31"/>
      <c r="M3" s="32" t="s">
        <v>254</v>
      </c>
      <c r="N3" s="31"/>
      <c r="O3" s="30" t="s">
        <v>255</v>
      </c>
      <c r="P3" s="31"/>
      <c r="Q3" s="30" t="s">
        <v>256</v>
      </c>
      <c r="R3" s="31"/>
      <c r="S3" s="13" t="s">
        <v>15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4" customFormat="1" ht="77" customHeight="1" spans="1:19">
      <c r="A4" s="15"/>
      <c r="B4" s="13"/>
      <c r="C4" s="13"/>
      <c r="D4" s="14"/>
      <c r="E4" s="13" t="s">
        <v>257</v>
      </c>
      <c r="F4" s="14" t="s">
        <v>258</v>
      </c>
      <c r="G4" s="13" t="s">
        <v>257</v>
      </c>
      <c r="H4" s="14" t="s">
        <v>258</v>
      </c>
      <c r="I4" s="13" t="s">
        <v>257</v>
      </c>
      <c r="J4" s="14" t="s">
        <v>258</v>
      </c>
      <c r="K4" s="13" t="s">
        <v>257</v>
      </c>
      <c r="L4" s="14" t="s">
        <v>258</v>
      </c>
      <c r="M4" s="13" t="s">
        <v>257</v>
      </c>
      <c r="N4" s="14" t="s">
        <v>258</v>
      </c>
      <c r="O4" s="13" t="s">
        <v>257</v>
      </c>
      <c r="P4" s="14" t="s">
        <v>258</v>
      </c>
      <c r="Q4" s="13" t="s">
        <v>257</v>
      </c>
      <c r="R4" s="14" t="s">
        <v>258</v>
      </c>
      <c r="S4" s="13"/>
    </row>
    <row r="5" s="4" customFormat="1" ht="77" customHeight="1" spans="1:19">
      <c r="A5" s="15">
        <v>1</v>
      </c>
      <c r="B5" s="13" t="s">
        <v>259</v>
      </c>
      <c r="C5" s="16" t="e">
        <f>E5+G5+I5+K5+M5+O5+Q5</f>
        <v>#REF!</v>
      </c>
      <c r="D5" s="17" t="e">
        <f>F5+H5+J5+L5+N5+P5+R5</f>
        <v>#REF!</v>
      </c>
      <c r="E5" s="18" t="e">
        <f>项目清单!#REF!</f>
        <v>#REF!</v>
      </c>
      <c r="F5" s="19" t="e">
        <f>项目清单!#REF!</f>
        <v>#REF!</v>
      </c>
      <c r="G5" s="18"/>
      <c r="H5" s="19"/>
      <c r="I5" s="18"/>
      <c r="J5" s="19"/>
      <c r="K5" s="18"/>
      <c r="L5" s="19"/>
      <c r="M5" s="18" t="e">
        <f>项目清单!#REF!</f>
        <v>#REF!</v>
      </c>
      <c r="N5" s="19" t="e">
        <f>项目清单!#REF!</f>
        <v>#REF!</v>
      </c>
      <c r="O5" s="18"/>
      <c r="P5" s="19"/>
      <c r="Q5" s="18"/>
      <c r="R5" s="19"/>
      <c r="S5" s="13"/>
    </row>
    <row r="6" s="4" customFormat="1" ht="91" customHeight="1" spans="1:19">
      <c r="A6" s="15">
        <v>2</v>
      </c>
      <c r="B6" s="16" t="s">
        <v>260</v>
      </c>
      <c r="C6" s="16" t="e">
        <f>E6+G6+I6+K6+M6+O6+Q6</f>
        <v>#REF!</v>
      </c>
      <c r="D6" s="17" t="e">
        <f t="shared" ref="D6:D12" si="0">F6+H6+J6+L6+N6+P6+R6</f>
        <v>#REF!</v>
      </c>
      <c r="E6" s="20" t="e">
        <f>项目清单!#REF!</f>
        <v>#REF!</v>
      </c>
      <c r="F6" s="21" t="e">
        <f>项目清单!#REF!</f>
        <v>#REF!</v>
      </c>
      <c r="G6" s="20" t="e">
        <f>项目清单!#REF!</f>
        <v>#REF!</v>
      </c>
      <c r="H6" s="21" t="e">
        <f>项目清单!#REF!</f>
        <v>#REF!</v>
      </c>
      <c r="I6" s="20" t="e">
        <f>项目清单!#REF!</f>
        <v>#REF!</v>
      </c>
      <c r="J6" s="21" t="e">
        <f>项目清单!#REF!</f>
        <v>#REF!</v>
      </c>
      <c r="K6" s="20" t="e">
        <f>项目清单!#REF!</f>
        <v>#REF!</v>
      </c>
      <c r="L6" s="21" t="e">
        <f>项目清单!#REF!</f>
        <v>#REF!</v>
      </c>
      <c r="M6" s="20" t="e">
        <f>项目清单!#REF!</f>
        <v>#REF!</v>
      </c>
      <c r="N6" s="21" t="e">
        <f>项目清单!#REF!</f>
        <v>#REF!</v>
      </c>
      <c r="O6" s="33" t="e">
        <f>项目清单!#REF!</f>
        <v>#REF!</v>
      </c>
      <c r="P6" s="21" t="e">
        <f>项目清单!#REF!</f>
        <v>#REF!</v>
      </c>
      <c r="Q6" s="33" t="e">
        <f>项目清单!#REF!</f>
        <v>#REF!</v>
      </c>
      <c r="R6" s="21" t="e">
        <f>项目清单!#REF!</f>
        <v>#REF!</v>
      </c>
      <c r="S6" s="18"/>
    </row>
    <row r="7" s="4" customFormat="1" ht="91" customHeight="1" spans="1:19">
      <c r="A7" s="15">
        <v>3</v>
      </c>
      <c r="B7" s="16" t="s">
        <v>261</v>
      </c>
      <c r="C7" s="16" t="e">
        <f t="shared" ref="C7:C12" si="1">E7+G7+I7+K7+M7+O7+Q7</f>
        <v>#REF!</v>
      </c>
      <c r="D7" s="17" t="e">
        <f t="shared" si="0"/>
        <v>#REF!</v>
      </c>
      <c r="E7" s="20" t="e">
        <f>项目清单!#REF!</f>
        <v>#REF!</v>
      </c>
      <c r="F7" s="21" t="e">
        <f>项目清单!#REF!</f>
        <v>#REF!</v>
      </c>
      <c r="G7" s="20" t="e">
        <f>项目清单!#REF!</f>
        <v>#REF!</v>
      </c>
      <c r="H7" s="22" t="e">
        <f>项目清单!#REF!</f>
        <v>#REF!</v>
      </c>
      <c r="I7" s="20" t="e">
        <f>项目清单!#REF!</f>
        <v>#REF!</v>
      </c>
      <c r="J7" s="22" t="e">
        <f>项目清单!#REF!</f>
        <v>#REF!</v>
      </c>
      <c r="K7" s="20" t="e">
        <f>项目清单!#REF!</f>
        <v>#REF!</v>
      </c>
      <c r="L7" s="22" t="e">
        <f>项目清单!#REF!</f>
        <v>#REF!</v>
      </c>
      <c r="M7" s="20" t="e">
        <f>项目清单!#REF!</f>
        <v>#REF!</v>
      </c>
      <c r="N7" s="22" t="e">
        <f>项目清单!#REF!</f>
        <v>#REF!</v>
      </c>
      <c r="O7" s="20" t="e">
        <f>项目清单!#REF!</f>
        <v>#REF!</v>
      </c>
      <c r="P7" s="34" t="e">
        <f>项目清单!#REF!</f>
        <v>#REF!</v>
      </c>
      <c r="Q7" s="20" t="e">
        <f>项目清单!#REF!</f>
        <v>#REF!</v>
      </c>
      <c r="R7" s="34" t="e">
        <f>项目清单!#REF!</f>
        <v>#REF!</v>
      </c>
      <c r="S7" s="18"/>
    </row>
    <row r="8" s="4" customFormat="1" ht="91" customHeight="1" spans="1:19">
      <c r="A8" s="15">
        <v>4</v>
      </c>
      <c r="B8" s="16" t="s">
        <v>21</v>
      </c>
      <c r="C8" s="16">
        <f t="shared" si="1"/>
        <v>41</v>
      </c>
      <c r="D8" s="17">
        <f t="shared" si="0"/>
        <v>36016.25304</v>
      </c>
      <c r="E8" s="20">
        <f>项目清单!D6</f>
        <v>14</v>
      </c>
      <c r="F8" s="21">
        <f>项目清单!G6</f>
        <v>7924.82</v>
      </c>
      <c r="G8" s="20">
        <f>项目清单!D21</f>
        <v>5</v>
      </c>
      <c r="H8" s="22">
        <f>项目清单!G21</f>
        <v>3247.86304</v>
      </c>
      <c r="I8" s="35">
        <f>项目清单!D27</f>
        <v>5</v>
      </c>
      <c r="J8" s="36">
        <f>项目清单!G27</f>
        <v>2325.88</v>
      </c>
      <c r="K8" s="20">
        <f>项目清单!D33</f>
        <v>13</v>
      </c>
      <c r="L8" s="22">
        <f>项目清单!G33</f>
        <v>22032.69</v>
      </c>
      <c r="M8" s="20">
        <f>项目清单!D47</f>
        <v>1</v>
      </c>
      <c r="N8" s="22">
        <f>项目清单!G47</f>
        <v>220</v>
      </c>
      <c r="O8" s="37">
        <f>项目清单!D49</f>
        <v>1</v>
      </c>
      <c r="P8" s="21">
        <f>项目清单!G49</f>
        <v>60</v>
      </c>
      <c r="Q8" s="37">
        <f>项目清单!D51</f>
        <v>2</v>
      </c>
      <c r="R8" s="22">
        <f>项目清单!G51</f>
        <v>205</v>
      </c>
      <c r="S8" s="18"/>
    </row>
    <row r="9" s="4" customFormat="1" ht="91" customHeight="1" spans="1:19">
      <c r="A9" s="15">
        <v>5</v>
      </c>
      <c r="B9" s="16" t="s">
        <v>262</v>
      </c>
      <c r="C9" s="16" t="e">
        <f t="shared" si="1"/>
        <v>#REF!</v>
      </c>
      <c r="D9" s="17" t="e">
        <f t="shared" si="0"/>
        <v>#REF!</v>
      </c>
      <c r="E9" s="20" t="e">
        <f>项目清单!#REF!</f>
        <v>#REF!</v>
      </c>
      <c r="F9" s="22" t="e">
        <f>项目清单!#REF!</f>
        <v>#REF!</v>
      </c>
      <c r="G9" s="23" t="e">
        <f>项目清单!#REF!</f>
        <v>#REF!</v>
      </c>
      <c r="H9" s="24" t="e">
        <f>项目清单!#REF!</f>
        <v>#REF!</v>
      </c>
      <c r="I9" s="23" t="e">
        <f>项目清单!#REF!</f>
        <v>#REF!</v>
      </c>
      <c r="J9" s="24" t="e">
        <f>项目清单!#REF!</f>
        <v>#REF!</v>
      </c>
      <c r="K9" s="20" t="e">
        <f>项目清单!#REF!</f>
        <v>#REF!</v>
      </c>
      <c r="L9" s="22" t="e">
        <f>项目清单!#REF!</f>
        <v>#REF!</v>
      </c>
      <c r="M9" s="20" t="e">
        <f>项目清单!#REF!</f>
        <v>#REF!</v>
      </c>
      <c r="N9" s="22" t="e">
        <f>项目清单!#REF!</f>
        <v>#REF!</v>
      </c>
      <c r="O9" s="37" t="e">
        <f>项目清单!#REF!</f>
        <v>#REF!</v>
      </c>
      <c r="P9" s="21" t="e">
        <f>项目清单!#REF!</f>
        <v>#REF!</v>
      </c>
      <c r="Q9" s="37" t="e">
        <f>项目清单!#REF!</f>
        <v>#REF!</v>
      </c>
      <c r="R9" s="22" t="e">
        <f>项目清单!#REF!</f>
        <v>#REF!</v>
      </c>
      <c r="S9" s="18"/>
    </row>
    <row r="10" s="4" customFormat="1" ht="91" customHeight="1" spans="1:19">
      <c r="A10" s="15">
        <v>6</v>
      </c>
      <c r="B10" s="16" t="s">
        <v>263</v>
      </c>
      <c r="C10" s="16" t="e">
        <f t="shared" si="1"/>
        <v>#REF!</v>
      </c>
      <c r="D10" s="17" t="e">
        <f t="shared" si="0"/>
        <v>#REF!</v>
      </c>
      <c r="E10" s="20" t="e">
        <f>项目清单!#REF!</f>
        <v>#REF!</v>
      </c>
      <c r="F10" s="21" t="e">
        <f>项目清单!#REF!</f>
        <v>#REF!</v>
      </c>
      <c r="G10" s="23" t="e">
        <f>项目清单!#REF!</f>
        <v>#REF!</v>
      </c>
      <c r="H10" s="24" t="e">
        <f>项目清单!#REF!</f>
        <v>#REF!</v>
      </c>
      <c r="I10" s="23" t="e">
        <f>项目清单!#REF!</f>
        <v>#REF!</v>
      </c>
      <c r="J10" s="24" t="e">
        <f>项目清单!#REF!</f>
        <v>#REF!</v>
      </c>
      <c r="K10" s="20" t="e">
        <f>项目清单!#REF!</f>
        <v>#REF!</v>
      </c>
      <c r="L10" s="22" t="e">
        <f>项目清单!#REF!</f>
        <v>#REF!</v>
      </c>
      <c r="M10" s="20" t="e">
        <f>项目清单!#REF!</f>
        <v>#REF!</v>
      </c>
      <c r="N10" s="22" t="e">
        <f>项目清单!#REF!</f>
        <v>#REF!</v>
      </c>
      <c r="O10" s="37" t="e">
        <f>项目清单!#REF!</f>
        <v>#REF!</v>
      </c>
      <c r="P10" s="21" t="e">
        <f>项目清单!#REF!</f>
        <v>#REF!</v>
      </c>
      <c r="Q10" s="37" t="e">
        <f>项目清单!#REF!</f>
        <v>#REF!</v>
      </c>
      <c r="R10" s="22" t="e">
        <f>项目清单!#REF!</f>
        <v>#REF!</v>
      </c>
      <c r="S10" s="18"/>
    </row>
    <row r="11" s="4" customFormat="1" ht="91" customHeight="1" spans="1:19">
      <c r="A11" s="15">
        <v>7</v>
      </c>
      <c r="B11" s="16" t="s">
        <v>264</v>
      </c>
      <c r="C11" s="16" t="e">
        <f t="shared" si="1"/>
        <v>#REF!</v>
      </c>
      <c r="D11" s="17" t="e">
        <f t="shared" si="0"/>
        <v>#REF!</v>
      </c>
      <c r="E11" s="20" t="e">
        <f>项目清单!#REF!</f>
        <v>#REF!</v>
      </c>
      <c r="F11" s="22" t="e">
        <f>项目清单!#REF!</f>
        <v>#REF!</v>
      </c>
      <c r="G11" s="20" t="e">
        <f>项目清单!#REF!</f>
        <v>#REF!</v>
      </c>
      <c r="H11" s="22" t="e">
        <f>项目清单!#REF!</f>
        <v>#REF!</v>
      </c>
      <c r="I11" s="20" t="e">
        <f>项目清单!#REF!</f>
        <v>#REF!</v>
      </c>
      <c r="J11" s="22" t="e">
        <f>项目清单!#REF!</f>
        <v>#REF!</v>
      </c>
      <c r="K11" s="20" t="e">
        <f>项目清单!#REF!</f>
        <v>#REF!</v>
      </c>
      <c r="L11" s="22" t="e">
        <f>项目清单!#REF!</f>
        <v>#REF!</v>
      </c>
      <c r="M11" s="20" t="e">
        <f>项目清单!#REF!</f>
        <v>#REF!</v>
      </c>
      <c r="N11" s="22" t="e">
        <f>项目清单!#REF!</f>
        <v>#REF!</v>
      </c>
      <c r="O11" s="37" t="e">
        <f>项目清单!#REF!</f>
        <v>#REF!</v>
      </c>
      <c r="P11" s="21" t="e">
        <f>项目清单!#REF!</f>
        <v>#REF!</v>
      </c>
      <c r="Q11" s="37" t="e">
        <f>项目清单!#REF!</f>
        <v>#REF!</v>
      </c>
      <c r="R11" s="22" t="e">
        <f>项目清单!#REF!</f>
        <v>#REF!</v>
      </c>
      <c r="S11" s="18"/>
    </row>
    <row r="12" s="4" customFormat="1" ht="91" customHeight="1" spans="1:19">
      <c r="A12" s="15">
        <v>8</v>
      </c>
      <c r="B12" s="16" t="s">
        <v>265</v>
      </c>
      <c r="C12" s="16" t="e">
        <f t="shared" si="1"/>
        <v>#REF!</v>
      </c>
      <c r="D12" s="16" t="e">
        <f t="shared" si="0"/>
        <v>#REF!</v>
      </c>
      <c r="E12" s="20" t="e">
        <f>项目清单!#REF!</f>
        <v>#REF!</v>
      </c>
      <c r="F12" s="21" t="e">
        <f>项目清单!#REF!</f>
        <v>#REF!</v>
      </c>
      <c r="G12" s="20" t="e">
        <f>项目清单!#REF!</f>
        <v>#REF!</v>
      </c>
      <c r="H12" s="22" t="e">
        <f>项目清单!#REF!</f>
        <v>#REF!</v>
      </c>
      <c r="I12" s="20" t="e">
        <f>项目清单!#REF!</f>
        <v>#REF!</v>
      </c>
      <c r="J12" s="21" t="e">
        <f>项目清单!#REF!</f>
        <v>#REF!</v>
      </c>
      <c r="K12" s="20" t="e">
        <f>项目清单!#REF!</f>
        <v>#REF!</v>
      </c>
      <c r="L12" s="21" t="e">
        <f>项目清单!#REF!</f>
        <v>#REF!</v>
      </c>
      <c r="M12" s="20" t="e">
        <f>项目清单!#REF!</f>
        <v>#REF!</v>
      </c>
      <c r="N12" s="21" t="e">
        <f>项目清单!#REF!</f>
        <v>#REF!</v>
      </c>
      <c r="O12" s="33" t="e">
        <f>项目清单!#REF!</f>
        <v>#REF!</v>
      </c>
      <c r="P12" s="21" t="e">
        <f>项目清单!#REF!</f>
        <v>#REF!</v>
      </c>
      <c r="Q12" s="33" t="e">
        <f>项目清单!#REF!</f>
        <v>#REF!</v>
      </c>
      <c r="R12" s="21" t="e">
        <f>项目清单!#REF!</f>
        <v>#REF!</v>
      </c>
      <c r="S12" s="38"/>
    </row>
    <row r="13" s="5" customFormat="1" ht="104" customHeight="1" spans="1:19">
      <c r="A13" s="25" t="s">
        <v>266</v>
      </c>
      <c r="B13" s="25"/>
      <c r="C13" s="16" t="e">
        <f>SUM(C5:C12)</f>
        <v>#REF!</v>
      </c>
      <c r="D13" s="17" t="e">
        <f>SUM(D5:D12)</f>
        <v>#REF!</v>
      </c>
      <c r="E13" s="16" t="e">
        <f>SUM(E5:E12)</f>
        <v>#REF!</v>
      </c>
      <c r="F13" s="17" t="e">
        <f>SUM(F5:F12)</f>
        <v>#REF!</v>
      </c>
      <c r="G13" s="16" t="e">
        <f t="shared" ref="E13:R13" si="2">SUM(G5:G12)</f>
        <v>#REF!</v>
      </c>
      <c r="H13" s="17" t="e">
        <f t="shared" si="2"/>
        <v>#REF!</v>
      </c>
      <c r="I13" s="16" t="e">
        <f t="shared" si="2"/>
        <v>#REF!</v>
      </c>
      <c r="J13" s="17" t="e">
        <f t="shared" si="2"/>
        <v>#REF!</v>
      </c>
      <c r="K13" s="16" t="e">
        <f t="shared" si="2"/>
        <v>#REF!</v>
      </c>
      <c r="L13" s="17" t="e">
        <f t="shared" si="2"/>
        <v>#REF!</v>
      </c>
      <c r="M13" s="16" t="e">
        <f t="shared" si="2"/>
        <v>#REF!</v>
      </c>
      <c r="N13" s="17" t="e">
        <f t="shared" si="2"/>
        <v>#REF!</v>
      </c>
      <c r="O13" s="16" t="e">
        <f t="shared" si="2"/>
        <v>#REF!</v>
      </c>
      <c r="P13" s="17" t="e">
        <f t="shared" si="2"/>
        <v>#REF!</v>
      </c>
      <c r="Q13" s="16" t="e">
        <f t="shared" si="2"/>
        <v>#REF!</v>
      </c>
      <c r="R13" s="17" t="e">
        <f t="shared" si="2"/>
        <v>#REF!</v>
      </c>
      <c r="S13" s="39"/>
    </row>
    <row r="17" ht="49" customHeight="1" spans="3:7">
      <c r="C17" s="26"/>
      <c r="D17" s="27"/>
      <c r="E17" s="26"/>
      <c r="F17" s="26"/>
      <c r="G17" s="26"/>
    </row>
    <row r="18" spans="3:7">
      <c r="C18" s="26"/>
      <c r="D18" s="26"/>
      <c r="E18" s="26"/>
      <c r="F18" s="26"/>
      <c r="G18" s="26"/>
    </row>
    <row r="19" spans="3:7">
      <c r="C19" s="26"/>
      <c r="D19" s="26"/>
      <c r="E19" s="26"/>
      <c r="F19" s="26"/>
      <c r="G19" s="26"/>
    </row>
    <row r="20" spans="3:7">
      <c r="C20" s="26"/>
      <c r="D20" s="26"/>
      <c r="E20" s="26"/>
      <c r="F20" s="26"/>
      <c r="G20" s="26"/>
    </row>
    <row r="21" spans="3:7">
      <c r="C21" s="26"/>
      <c r="D21" s="26"/>
      <c r="E21" s="26"/>
      <c r="F21" s="26"/>
      <c r="G21" s="26"/>
    </row>
    <row r="22" ht="61" customHeight="1" spans="3:7">
      <c r="C22" s="27"/>
      <c r="D22" s="26"/>
      <c r="E22" s="27"/>
      <c r="F22" s="27"/>
      <c r="G22" s="26"/>
    </row>
    <row r="23" spans="3:7">
      <c r="C23" s="26"/>
      <c r="D23" s="26"/>
      <c r="E23" s="26"/>
      <c r="F23" s="26"/>
      <c r="G23" s="26"/>
    </row>
    <row r="24" spans="3:7">
      <c r="C24" s="26"/>
      <c r="D24" s="26"/>
      <c r="E24" s="26"/>
      <c r="F24" s="26"/>
      <c r="G24" s="26"/>
    </row>
    <row r="25" spans="3:7">
      <c r="C25" s="26"/>
      <c r="D25" s="26"/>
      <c r="E25" s="26"/>
      <c r="F25" s="26"/>
      <c r="G25" s="26"/>
    </row>
    <row r="26" spans="3:7">
      <c r="C26" s="26"/>
      <c r="D26" s="26"/>
      <c r="E26" s="26"/>
      <c r="F26" s="26"/>
      <c r="G26" s="26"/>
    </row>
    <row r="27" spans="3:7">
      <c r="C27" s="26"/>
      <c r="D27" s="26"/>
      <c r="E27" s="26"/>
      <c r="F27" s="26"/>
      <c r="G27" s="26"/>
    </row>
    <row r="28" spans="3:7">
      <c r="C28" s="26"/>
      <c r="D28" s="26"/>
      <c r="E28" s="26"/>
      <c r="F28" s="26"/>
      <c r="G28" s="26"/>
    </row>
    <row r="29" spans="3:7">
      <c r="C29" s="26"/>
      <c r="D29" s="26"/>
      <c r="E29" s="26"/>
      <c r="F29" s="26"/>
      <c r="G29" s="26"/>
    </row>
    <row r="30" spans="3:7">
      <c r="C30" s="26"/>
      <c r="D30" s="26"/>
      <c r="E30" s="26"/>
      <c r="F30" s="26"/>
      <c r="G30" s="26"/>
    </row>
    <row r="31" spans="3:7">
      <c r="C31" s="26"/>
      <c r="D31" s="26"/>
      <c r="E31" s="26"/>
      <c r="F31" s="26"/>
      <c r="G31" s="26"/>
    </row>
    <row r="32" spans="3:7">
      <c r="C32" s="26"/>
      <c r="D32" s="26"/>
      <c r="E32" s="26"/>
      <c r="F32" s="26"/>
      <c r="G32" s="26"/>
    </row>
    <row r="33" spans="3:7">
      <c r="C33" s="26"/>
      <c r="D33" s="26"/>
      <c r="E33" s="26"/>
      <c r="F33" s="26"/>
      <c r="G33" s="26"/>
    </row>
    <row r="34" spans="3:7">
      <c r="C34" s="26"/>
      <c r="D34" s="26"/>
      <c r="E34" s="26"/>
      <c r="F34" s="26"/>
      <c r="G34" s="26"/>
    </row>
    <row r="35" spans="3:7">
      <c r="C35" s="26"/>
      <c r="D35" s="26"/>
      <c r="E35" s="26"/>
      <c r="F35" s="26"/>
      <c r="G35" s="26"/>
    </row>
  </sheetData>
  <mergeCells count="16">
    <mergeCell ref="A1:S1"/>
    <mergeCell ref="A2:D2"/>
    <mergeCell ref="H2:J2"/>
    <mergeCell ref="N2:S2"/>
    <mergeCell ref="E3:F3"/>
    <mergeCell ref="G3:H3"/>
    <mergeCell ref="I3:J3"/>
    <mergeCell ref="K3:L3"/>
    <mergeCell ref="M3:N3"/>
    <mergeCell ref="O3:P3"/>
    <mergeCell ref="Q3:R3"/>
    <mergeCell ref="A13:B13"/>
    <mergeCell ref="A3:A4"/>
    <mergeCell ref="B3:B4"/>
    <mergeCell ref="C3:C4"/>
    <mergeCell ref="D3:D4"/>
  </mergeCells>
  <pageMargins left="0.196527777777778" right="0.118055555555556" top="0.75" bottom="0.75" header="0.3" footer="0.3"/>
  <pageSetup paperSize="9" scale="39" orientation="landscape"/>
  <headerFooter/>
  <ignoredErrors>
    <ignoredError sqref="F11:R11 R10" unlockedFormula="1"/>
    <ignoredError sqref="L9:R9 L10:Q10 H7:R8" unlockedFormula="1" emptyCellReference="1"/>
    <ignoredError sqref="G13:S13 E8:G8 G7 E7 F6:R6 D10:D11 C5:D5 E9:K9 E10:K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项目清单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2018-06-13T11:28:00Z</dcterms:created>
  <dcterms:modified xsi:type="dcterms:W3CDTF">2023-12-22T08:20:24Z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E76E481D7CF94A28B48AD8A69E274E5E_13</vt:lpwstr>
  </property>
</Properties>
</file>